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AC07B237-F22F-4162-8703-9B511A95E737}"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P &amp; C" sheetId="9" r:id="rId4"/>
    <sheet name="Mortgage Related Assets % Test " sheetId="8"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3">#REF!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 '!$B$2:$L$23</definedName>
    <definedName name="_xlnm.Print_Area" localSheetId="3">'Revenue Metrics Test - P &amp; C'!$B$1:$D$58</definedName>
    <definedName name="_xlnm.Print_Area" localSheetId="1">Stock!$B$1:$K$40</definedName>
    <definedName name="QAtt8Count" localSheetId="3">#REF!</definedName>
    <definedName name="QAtt8Count" localSheetId="1">Stock!#REF!</definedName>
    <definedName name="QAtt8Count">#REF!</definedName>
    <definedName name="QAtt8DataPos" localSheetId="3">#REF!</definedName>
    <definedName name="QAtt8DataPos" localSheetId="1">Stock!#REF!</definedName>
    <definedName name="QAtt8DataPos">#REF!</definedName>
    <definedName name="QAtt8Dates" localSheetId="3">#REF!</definedName>
    <definedName name="QAtt8Dates" localSheetId="1">Stock!#REF!</definedName>
    <definedName name="QAtt8Dates">#REF!</definedName>
    <definedName name="QAtt8Left" localSheetId="3">#REF!</definedName>
    <definedName name="QAtt8Left" localSheetId="1">Stock!#REF!</definedName>
    <definedName name="QAtt8Left">#REF!</definedName>
    <definedName name="QAtt8Percent" localSheetId="3">#REF!</definedName>
    <definedName name="QAtt8Percent" localSheetId="1">Stock!#REF!</definedName>
    <definedName name="QAtt8Percent">#REF!</definedName>
    <definedName name="QAtt8PrCh" localSheetId="3">#REF!</definedName>
    <definedName name="QAtt8PrCh" localSheetId="1">Stock!#REF!</definedName>
    <definedName name="QAtt8PrCh">#REF!</definedName>
    <definedName name="QAtt8ToFind" localSheetId="3">#REF!</definedName>
    <definedName name="QAtt8ToFind" localSheetId="1">Stock!#REF!</definedName>
    <definedName name="QAtt8ToFind">#REF!</definedName>
    <definedName name="QDaisyChain" localSheetId="3">#REF!</definedName>
    <definedName name="QDaisyChain">#REF!</definedName>
    <definedName name="QMakesCount" localSheetId="3">[1]Makes!#REF!</definedName>
    <definedName name="QMakesCount">Makes!#REF!</definedName>
    <definedName name="QMakesDataPos" localSheetId="3">[1]Makes!#REF!</definedName>
    <definedName name="QMakesDataPos">Makes!#REF!</definedName>
    <definedName name="QMakesLeft" localSheetId="3">[1]Makes!#REF!</definedName>
    <definedName name="QMakesLeft">Makes!#REF!</definedName>
    <definedName name="QMakesPercent" localSheetId="3">[1]Makes!#REF!</definedName>
    <definedName name="QMakesPercent">Makes!#REF!</definedName>
    <definedName name="QMakesPrCh" localSheetId="3">[1]Makes!#REF!</definedName>
    <definedName name="QMakesPrCh">Makes!#REF!</definedName>
    <definedName name="QMakesToFind" localSheetId="3">[1]Makes!#REF!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6" l="1"/>
  <c r="C26" i="9" l="1"/>
  <c r="C16" i="9"/>
  <c r="C28" i="9" l="1"/>
  <c r="C29" i="9" s="1"/>
  <c r="J19" i="8"/>
  <c r="J23" i="8" l="1"/>
  <c r="K23" i="8" l="1"/>
  <c r="J25" i="5"/>
  <c r="J24" i="1" l="1"/>
  <c r="I36" i="5" l="1"/>
  <c r="I38" i="5"/>
  <c r="C38" i="5"/>
  <c r="E9" i="5" l="1"/>
  <c r="E11" i="5"/>
  <c r="J11" i="5"/>
  <c r="J26" i="5"/>
  <c r="J25" i="1"/>
  <c r="J27" i="5" l="1"/>
  <c r="J28" i="5" s="1"/>
</calcChain>
</file>

<file path=xl/sharedStrings.xml><?xml version="1.0" encoding="utf-8"?>
<sst xmlns="http://schemas.openxmlformats.org/spreadsheetml/2006/main" count="150" uniqueCount="117">
  <si>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</si>
  <si>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</si>
  <si>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</si>
  <si>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</si>
  <si>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</si>
  <si>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</si>
  <si>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</si>
  <si>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</si>
  <si>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</si>
  <si>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</si>
  <si>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</si>
  <si>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</si>
  <si>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</si>
  <si>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</si>
  <si>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</si>
  <si>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</si>
  <si>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</si>
  <si>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</si>
  <si>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</si>
  <si>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</si>
  <si>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</si>
  <si>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</si>
  <si>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</si>
  <si>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</si>
  <si>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</si>
  <si>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</si>
  <si>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</si>
  <si>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</si>
  <si>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</si>
  <si>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</si>
  <si>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</si>
  <si>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</si>
  <si>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</si>
  <si>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</si>
  <si>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</si>
  <si>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</si>
  <si>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</si>
  <si>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</si>
  <si>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</si>
  <si>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</si>
  <si>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</si>
  <si>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</si>
  <si>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</si>
  <si>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</si>
  <si>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</si>
  <si>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</si>
  <si>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</si>
  <si>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</si>
  <si>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</si>
  <si>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</si>
  <si>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</si>
  <si>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101 Park Avenue – 7th Floor</t>
  </si>
  <si>
    <t>Insurance Company Quarterly Certification</t>
  </si>
  <si>
    <t>1.     FHLBNY</t>
  </si>
  <si>
    <t>3.     Total</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</si>
  <si>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</si>
  <si>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</si>
  <si>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</si>
  <si>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</si>
  <si>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</si>
  <si>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</si>
  <si>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</si>
  <si>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</si>
  <si>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</si>
  <si>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</si>
  <si>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</si>
  <si>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</si>
  <si>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 xml:space="preserve">Insert Member Name: </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</si>
  <si>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</si>
  <si>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</si>
  <si>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</si>
  <si>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</si>
  <si>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</si>
  <si>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Re:</t>
    </r>
    <r>
      <rPr>
        <b/>
        <sz val="10"/>
        <rFont val="Arial"/>
        <family val="2"/>
      </rPr>
      <t xml:space="preserve"> </t>
    </r>
    <r>
      <rPr>
        <b/>
        <sz val="10"/>
        <color rgb="FF0070C0"/>
        <rFont val="Arial"/>
        <family val="2"/>
      </rPr>
      <t>Insert Member Name</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</si>
  <si>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</si>
  <si>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rPr>
        <b/>
        <sz val="10"/>
        <color rgb="FF0070C0"/>
        <rFont val="Arial"/>
        <family val="2"/>
      </rPr>
      <t>[Name of member]</t>
    </r>
    <r>
      <rPr>
        <sz val="10"/>
        <color theme="1"/>
        <rFont val="Arial"/>
        <family val="2"/>
      </rPr>
      <t xml:space="preserve">’s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</si>
  <si>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</si>
  <si>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</si>
  <si>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t>Does your institution comply with the definition below [Yes/No]?</t>
  </si>
  <si>
    <t>(Please Complete Items Below And Copy On To Your Institution's Letterhead)</t>
  </si>
  <si>
    <r>
      <rPr>
        <b/>
        <u/>
        <sz val="10"/>
        <rFont val="Arial"/>
        <family val="2"/>
      </rPr>
      <t>Note</t>
    </r>
    <r>
      <rPr>
        <b/>
        <sz val="10"/>
        <rFont val="Arial"/>
        <family val="2"/>
      </rPr>
      <t>: Minimum requirement ratio is 5% or greater</t>
    </r>
  </si>
  <si>
    <t>Mortgage Related Assets as a Percent of Net Admitted Assets (excluding Separate and Segregated Accounts)</t>
  </si>
  <si>
    <t>5% or greater</t>
  </si>
  <si>
    <t>State Housing Agency Bonds</t>
  </si>
  <si>
    <t xml:space="preserve">GSE Debt </t>
  </si>
  <si>
    <t>Multifamily Portion of Commercial Mortgage-Backed Securities</t>
  </si>
  <si>
    <t>GSE equity securities</t>
  </si>
  <si>
    <t>Private Label/Company issued securities with residential mortgages as collateral</t>
  </si>
  <si>
    <t>Housing tax credit (equity or mortgages)</t>
  </si>
  <si>
    <t>Residential real estate joint ventures, equity in residential and multifamily properties</t>
  </si>
  <si>
    <r>
      <rPr>
        <b/>
        <u/>
        <sz val="11"/>
        <rFont val="Arial"/>
        <family val="2"/>
      </rPr>
      <t>Note</t>
    </r>
    <r>
      <rPr>
        <b/>
        <sz val="11"/>
        <rFont val="Arial"/>
        <family val="2"/>
      </rPr>
      <t>: This test requirement is separate and apart from the membership capital stock purchase requirement.</t>
    </r>
  </si>
  <si>
    <t>Insurance Company Applicant Mortgage Related Assets Test Requirement</t>
  </si>
  <si>
    <t>Property &amp; Casualty Insurance Company Applicant Revenue Metrics Test</t>
  </si>
  <si>
    <t>Quarter End Period as of Date:</t>
  </si>
  <si>
    <t>Numerator line items (Property &amp; Casualty Insurance Companies)</t>
  </si>
  <si>
    <t>Direct Premiums Written</t>
  </si>
  <si>
    <t>+ Reinsurance Assumed from Affiliates</t>
  </si>
  <si>
    <t>+ Reinsurance Assumed from Non-Affiliates</t>
  </si>
  <si>
    <t>+ Net Investment Income Earned</t>
  </si>
  <si>
    <t>+ Net Realized Capital Gains/Losses Less Taxes</t>
  </si>
  <si>
    <t>Denominator line items (Property &amp; Casualty Insurance Companies)</t>
  </si>
  <si>
    <t>+ Other Income</t>
  </si>
  <si>
    <t xml:space="preserve">Title:  </t>
  </si>
  <si>
    <t>Signed By: ________________________________________________</t>
  </si>
  <si>
    <t>Signed By: ____________________________________________</t>
  </si>
  <si>
    <t>11/2023</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</si>
  <si>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To satisfy the Revenue Test, an insurance company must derive 50% or more of its total revenue from insurance-related sources at the time of applying for membership and on an ongoing annual basis. The ratio for the Revenue Test is calculated as revenue from insurance related sources divided by total revenue. The aforementioned requirements and the membership termination criteria detailed below are also noted in Credit Risk Management’s SOP-560-0025 Approval and Monitoring of Insurance Companies as Members. 
The first year an insurance company member fails to satisfy the Revenue Test, they will receive a written notification. In such event, the FHLBNY will provide the member with an opportunity to remediate the failure of the Revenue Test. The FHLBNY will attempt to meet with the member to gain an understanding as to why they did not meet the Revenue Test. The member will be required to provide a written plan on how they expect to pass the Revenue Test in the near future and in the subsequent year of membership. The FHLBNY may also require the member to provide quarterly updates on their remediation progress. Advances will be restricted to no longer than one year. The FHLBNY will inform the Credit and Collateral Risk Committee, the Management Committee, the Board of Directors (“Board”) and the FHFA Examiner in Charge of the member’s failure to meet the Revenue Test. If the member fails to present their remediation plan in a reasonable amount of time, they may be subject to membership termination at the discretionary option of the Board.  
If the member does not meet the Revenue Test by the subsequent year (year two), the FHLBNY may, at its discretion, impose restrictions on borrowings. The member will be notified that they may be subject to membership termination by the Board in the following year. The FHLBNY may also require the member to provide quarterly updates on their remediation progress. Advances will be restricted to no longer than 30 days.
If the Revenue Test is not met by the third year, the FHLBNY may move forward with the membership termination process and will notify the member. During the year three, no new Advances will be made or renewed. The FHLBNY will subsequently recommend membership termination to the Management Committee and then to the Board. Upon Board approval, the member will be provided with an official notification that their membership was terminated and the FHFA will be notified. Once membership is terminated, the FHLBNY will wind down all business with the member in an orderly fashion.  </t>
    </r>
  </si>
  <si>
    <t>For additional membership requirements, please contact a Relationship Manager at (212) 441-6700 or 
the Membership Team at (212) 441-6787 or via E-Mail at Alexies.Sornoza@fhlbny.com or Sonia.Soto@fhlbny.com.</t>
  </si>
  <si>
    <t xml:space="preserve">If you have any questions, please contact a Relationship Manager at (212) 441-6700 or the Membership Team at </t>
  </si>
  <si>
    <t>(212) 441-6787. or via E-Mail at Alexies.Sornoza@fhlbny.com or Sonia.Soto@fhlbny.com.</t>
  </si>
  <si>
    <t>Revenue Metric Ratio from revenue metric test worksheet</t>
  </si>
  <si>
    <t xml:space="preserve">(minimum is 50% or greater): </t>
  </si>
  <si>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$XXXXX</t>
    </r>
    <r>
      <rPr>
        <sz val="10"/>
        <rFont val="Arial"/>
        <family val="2"/>
      </rPr>
      <t>.</t>
    </r>
  </si>
  <si>
    <t xml:space="preserve">Member Name:  </t>
  </si>
  <si>
    <t xml:space="preserve">Insert Quarter End Period as of Date: </t>
  </si>
  <si>
    <t xml:space="preserve">Title: </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</si>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</sst>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 numFmtId="169" formatCode="m/d/yyyy;@"/>
  </numFmts>
  <fonts count="35"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u/>
      <sz val="10"/>
      <name val="Arial"/>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
      <left/>
      <right/>
      <top style="thin">
        <color theme="0" tint="-0.14996795556505021"/>
      </top>
      <bottom/>
      <diagonal/>
    </border>
  </borders>
  <cellStyleXfs count="3">
    <xf numFmtId="0" fontId="0" fillId="0" borderId="0"/>
    <xf numFmtId="9" fontId="14" fillId="0" borderId="0" applyFont="0" applyFill="0" applyBorder="0" applyAlignment="0" applyProtection="0"/>
    <xf numFmtId="0" fontId="1" fillId="0" borderId="0"/>
  </cellStyleXfs>
  <cellXfs count="272">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9" fillId="4" borderId="0" xfId="0" applyFont="1" applyFill="1" applyBorder="1" applyAlignment="1">
      <alignment horizontal="left" wrapText="1"/>
    </xf>
    <xf numFmtId="0" fontId="6" fillId="0" borderId="0" xfId="0" applyFont="1"/>
    <xf numFmtId="0" fontId="6" fillId="0" borderId="0" xfId="0" applyFont="1" applyAlignment="1">
      <alignment vertical="center"/>
    </xf>
    <xf numFmtId="0" fontId="3" fillId="0" borderId="0" xfId="0" applyFont="1"/>
    <xf numFmtId="0" fontId="3" fillId="0" borderId="0" xfId="0" applyFont="1" applyAlignment="1"/>
    <xf numFmtId="0" fontId="15" fillId="0" borderId="0" xfId="0" applyFont="1" applyAlignment="1">
      <alignment vertical="center"/>
    </xf>
    <xf numFmtId="0" fontId="15" fillId="0" borderId="0" xfId="0" applyFont="1"/>
    <xf numFmtId="0" fontId="13" fillId="0" borderId="0" xfId="0" applyFont="1" applyAlignment="1">
      <alignment horizontal="left" vertical="center"/>
    </xf>
    <xf numFmtId="0" fontId="19" fillId="0" borderId="0" xfId="0" applyFont="1" applyAlignment="1">
      <alignment horizontal="left" vertical="center" readingOrder="1"/>
    </xf>
    <xf numFmtId="0" fontId="21" fillId="0" borderId="0" xfId="0" applyFont="1" applyAlignment="1">
      <alignment horizontal="left" vertical="center" indent="6" readingOrder="1"/>
    </xf>
    <xf numFmtId="0" fontId="22" fillId="0" borderId="0" xfId="0" applyFont="1" applyAlignment="1">
      <alignment horizontal="left" vertical="center" indent="4" readingOrder="1"/>
    </xf>
    <xf numFmtId="0" fontId="17" fillId="0" borderId="0" xfId="0" applyFont="1"/>
    <xf numFmtId="0" fontId="24" fillId="0" borderId="0" xfId="0" applyFont="1"/>
    <xf numFmtId="0" fontId="15" fillId="0" borderId="0" xfId="0" applyFont="1" applyFill="1" applyAlignment="1">
      <alignment horizontal="left" vertical="top"/>
    </xf>
    <xf numFmtId="0" fontId="0" fillId="0" borderId="0" xfId="0" applyFill="1"/>
    <xf numFmtId="0" fontId="27" fillId="0" borderId="0" xfId="0" applyFont="1" applyAlignment="1">
      <alignment horizontal="left" vertical="center"/>
    </xf>
    <xf numFmtId="0" fontId="26" fillId="0" borderId="0" xfId="0" applyFont="1"/>
    <xf numFmtId="0" fontId="1" fillId="0" borderId="0" xfId="0" applyFont="1" applyFill="1" applyAlignment="1">
      <alignment horizontal="left" vertical="top"/>
    </xf>
    <xf numFmtId="0" fontId="12" fillId="0" borderId="0" xfId="0" applyFont="1"/>
    <xf numFmtId="0" fontId="3" fillId="9" borderId="15" xfId="0" applyFont="1" applyFill="1" applyBorder="1" applyAlignment="1">
      <alignment horizontal="center"/>
    </xf>
    <xf numFmtId="0" fontId="3" fillId="11" borderId="0" xfId="0" applyFont="1" applyFill="1" applyAlignment="1">
      <alignment horizontal="center"/>
    </xf>
    <xf numFmtId="0" fontId="29" fillId="0" borderId="0" xfId="0" applyFont="1" applyAlignment="1">
      <alignment horizontal="center" wrapText="1"/>
    </xf>
    <xf numFmtId="0" fontId="3" fillId="0" borderId="0" xfId="0" applyFont="1" applyAlignment="1">
      <alignment horizontal="center"/>
    </xf>
    <xf numFmtId="37" fontId="12" fillId="0" borderId="0" xfId="0" applyNumberFormat="1" applyFont="1"/>
    <xf numFmtId="0" fontId="1" fillId="0" borderId="0" xfId="0" applyFont="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28" fillId="7" borderId="15" xfId="0" applyFont="1" applyFill="1" applyBorder="1" applyAlignment="1">
      <alignment vertical="center"/>
    </xf>
    <xf numFmtId="0" fontId="28" fillId="7" borderId="21" xfId="0" applyFont="1" applyFill="1" applyBorder="1" applyAlignment="1">
      <alignment vertical="center"/>
    </xf>
    <xf numFmtId="0" fontId="28" fillId="7" borderId="20" xfId="0" applyFont="1" applyFill="1" applyBorder="1" applyAlignment="1">
      <alignment vertical="center"/>
    </xf>
    <xf numFmtId="0" fontId="1" fillId="4" borderId="23" xfId="0" applyFont="1" applyFill="1" applyBorder="1" applyAlignment="1">
      <alignment horizontal="left" vertical="top" wrapText="1"/>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0" fontId="3" fillId="0" borderId="0" xfId="0" applyFont="1" applyAlignment="1">
      <alignment horizontal="left" vertical="center"/>
    </xf>
    <xf numFmtId="0" fontId="3" fillId="0" borderId="0" xfId="0" applyFont="1" applyFill="1" applyAlignment="1">
      <alignment horizontal="center"/>
    </xf>
    <xf numFmtId="0" fontId="3" fillId="0" borderId="0" xfId="0" applyFont="1" applyAlignment="1">
      <alignment horizontal="left" wrapText="1"/>
    </xf>
    <xf numFmtId="0" fontId="3" fillId="11" borderId="27" xfId="0" applyFont="1" applyFill="1" applyBorder="1" applyAlignment="1">
      <alignment horizontal="center"/>
    </xf>
    <xf numFmtId="5" fontId="27" fillId="9" borderId="15" xfId="0" applyNumberFormat="1" applyFont="1" applyFill="1" applyBorder="1" applyAlignment="1">
      <alignment horizontal="right"/>
    </xf>
    <xf numFmtId="168" fontId="27" fillId="9" borderId="15" xfId="1" applyNumberFormat="1" applyFont="1" applyFill="1" applyBorder="1" applyAlignment="1">
      <alignment horizontal="right"/>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4" fillId="0" borderId="0" xfId="0" applyFont="1" applyAlignment="1">
      <alignment horizontal="left" vertical="center"/>
    </xf>
    <xf numFmtId="0" fontId="34" fillId="0" borderId="0" xfId="0" quotePrefix="1" applyNumberFormat="1" applyFont="1" applyAlignment="1">
      <alignment horizontal="right" vertical="center" readingOrder="1"/>
    </xf>
    <xf numFmtId="0" fontId="3" fillId="0" borderId="0" xfId="2" applyFont="1"/>
    <xf numFmtId="17" fontId="34" fillId="0" borderId="0" xfId="2" quotePrefix="1" applyNumberFormat="1" applyFont="1" applyAlignment="1">
      <alignment horizontal="right" vertical="center" readingOrder="1"/>
    </xf>
    <xf numFmtId="0" fontId="15" fillId="0" borderId="0" xfId="2" applyFont="1"/>
    <xf numFmtId="0" fontId="1" fillId="0" borderId="0" xfId="2"/>
    <xf numFmtId="0" fontId="3" fillId="0" borderId="0" xfId="2" applyFont="1" applyAlignment="1">
      <alignment horizontal="center" vertical="center" wrapText="1"/>
    </xf>
    <xf numFmtId="0" fontId="6" fillId="8" borderId="0" xfId="2" applyFont="1" applyFill="1" applyAlignment="1">
      <alignment horizontal="left" vertical="top" wrapText="1"/>
    </xf>
    <xf numFmtId="0" fontId="8" fillId="0" borderId="0" xfId="2" applyFont="1" applyAlignment="1">
      <alignment horizontal="center"/>
    </xf>
    <xf numFmtId="0" fontId="23" fillId="0" borderId="0" xfId="2" applyFont="1"/>
    <xf numFmtId="0" fontId="33" fillId="8" borderId="0" xfId="2" applyFont="1" applyFill="1" applyAlignment="1">
      <alignment vertical="top" wrapText="1"/>
    </xf>
    <xf numFmtId="0" fontId="16" fillId="0" borderId="0" xfId="2" applyFont="1"/>
    <xf numFmtId="0" fontId="25" fillId="0" borderId="0" xfId="2" applyFont="1" applyAlignment="1">
      <alignment wrapText="1"/>
    </xf>
    <xf numFmtId="0" fontId="1" fillId="0" borderId="0" xfId="2" quotePrefix="1"/>
    <xf numFmtId="42" fontId="3" fillId="9" borderId="14" xfId="2" applyNumberFormat="1" applyFont="1" applyFill="1" applyBorder="1" applyAlignment="1">
      <alignment horizontal="right"/>
    </xf>
    <xf numFmtId="0" fontId="15" fillId="0" borderId="0" xfId="2" applyFont="1" applyAlignment="1">
      <alignment horizontal="center"/>
    </xf>
    <xf numFmtId="0" fontId="1" fillId="0" borderId="0" xfId="2" applyAlignment="1">
      <alignment horizontal="center"/>
    </xf>
    <xf numFmtId="10" fontId="3" fillId="9" borderId="26" xfId="2" applyNumberFormat="1" applyFont="1" applyFill="1" applyBorder="1" applyAlignment="1">
      <alignment horizontal="right"/>
    </xf>
    <xf numFmtId="0" fontId="3" fillId="0" borderId="0" xfId="2" applyFont="1" applyAlignment="1">
      <alignment horizontal="left"/>
    </xf>
    <xf numFmtId="0" fontId="29" fillId="0" borderId="0" xfId="2" applyFont="1" applyAlignment="1">
      <alignment horizontal="right" wrapText="1"/>
    </xf>
    <xf numFmtId="0" fontId="18" fillId="0" borderId="0" xfId="2" applyFont="1"/>
    <xf numFmtId="0" fontId="31" fillId="0" borderId="0" xfId="2" applyFont="1"/>
    <xf numFmtId="0" fontId="8" fillId="4" borderId="0" xfId="0" applyFont="1" applyFill="1" applyBorder="1" applyAlignment="1" applyProtection="1">
      <alignment horizontal="left"/>
    </xf>
    <xf numFmtId="0" fontId="3" fillId="4" borderId="0" xfId="0" applyFont="1" applyFill="1" applyAlignment="1" applyProtection="1"/>
    <xf numFmtId="0" fontId="6" fillId="4" borderId="0" xfId="0" applyFont="1" applyFill="1" applyBorder="1" applyAlignment="1" applyProtection="1">
      <alignment horizontal="left"/>
    </xf>
    <xf numFmtId="0" fontId="0" fillId="4" borderId="0" xfId="0" applyFill="1" applyBorder="1" applyAlignment="1" applyProtection="1"/>
    <xf numFmtId="0" fontId="0" fillId="4" borderId="0" xfId="0" applyFill="1" applyAlignment="1" applyProtection="1"/>
    <xf numFmtId="42" fontId="12" fillId="10" borderId="19" xfId="0" applyNumberFormat="1" applyFont="1" applyFill="1" applyBorder="1" applyAlignment="1" applyProtection="1">
      <alignment horizontal="right"/>
      <protection locked="0"/>
    </xf>
    <xf numFmtId="42" fontId="12" fillId="10" borderId="17" xfId="0" applyNumberFormat="1" applyFont="1" applyFill="1" applyBorder="1" applyAlignment="1" applyProtection="1">
      <alignment horizontal="right"/>
      <protection locked="0"/>
    </xf>
    <xf numFmtId="0" fontId="28" fillId="7" borderId="0" xfId="0" applyFont="1" applyFill="1" applyBorder="1" applyAlignment="1">
      <alignment vertical="center"/>
    </xf>
    <xf numFmtId="42" fontId="12" fillId="0" borderId="0" xfId="0" applyNumberFormat="1" applyFont="1" applyFill="1" applyBorder="1" applyAlignment="1" applyProtection="1">
      <alignment horizontal="right"/>
      <protection locked="0"/>
    </xf>
    <xf numFmtId="0" fontId="3" fillId="0" borderId="28" xfId="0" applyFont="1" applyBorder="1" applyAlignment="1">
      <alignment horizontal="left" vertical="center"/>
    </xf>
    <xf numFmtId="0" fontId="1" fillId="0" borderId="0" xfId="0" applyFont="1" applyFill="1" applyAlignment="1" applyProtection="1">
      <alignment vertical="center"/>
      <protection locked="0"/>
    </xf>
    <xf numFmtId="0" fontId="15" fillId="0" borderId="0" xfId="0" applyFont="1" applyAlignment="1" applyProtection="1">
      <alignment horizontal="justify" vertical="center"/>
      <protection locked="0"/>
    </xf>
    <xf numFmtId="0" fontId="15" fillId="0" borderId="0" xfId="0" applyFont="1" applyProtection="1">
      <protection locked="0"/>
    </xf>
    <xf numFmtId="0" fontId="1" fillId="0" borderId="0" xfId="0" applyFont="1" applyAlignment="1" applyProtection="1">
      <alignment vertical="center"/>
      <protection locked="0"/>
    </xf>
    <xf numFmtId="0" fontId="27" fillId="10" borderId="4" xfId="0" applyFont="1" applyFill="1" applyBorder="1" applyAlignment="1" applyProtection="1">
      <alignment horizontal="center"/>
      <protection locked="0"/>
    </xf>
    <xf numFmtId="10" fontId="27" fillId="10" borderId="4" xfId="0" applyNumberFormat="1" applyFont="1" applyFill="1" applyBorder="1" applyAlignment="1" applyProtection="1">
      <alignment horizontal="center"/>
      <protection locked="0"/>
    </xf>
    <xf numFmtId="42" fontId="1" fillId="8" borderId="24" xfId="2" applyNumberFormat="1" applyFill="1" applyBorder="1" applyAlignment="1" applyProtection="1">
      <alignment horizontal="right"/>
      <protection locked="0"/>
    </xf>
    <xf numFmtId="42" fontId="1" fillId="8" borderId="25" xfId="2" applyNumberFormat="1" applyFill="1" applyBorder="1" applyAlignment="1" applyProtection="1">
      <alignment horizontal="right"/>
      <protection locked="0"/>
    </xf>
    <xf numFmtId="42" fontId="1" fillId="8" borderId="0" xfId="2" applyNumberFormat="1" applyFill="1" applyAlignment="1" applyProtection="1">
      <alignment horizontal="right"/>
      <protection locked="0"/>
    </xf>
    <xf numFmtId="0" fontId="30" fillId="0" borderId="0" xfId="2" applyFont="1" applyProtection="1">
      <protection locked="0"/>
    </xf>
    <xf numFmtId="169" fontId="1" fillId="0" borderId="0" xfId="2" applyNumberFormat="1" applyFont="1" applyAlignment="1" applyProtection="1">
      <alignment horizontal="left"/>
      <protection locked="0"/>
    </xf>
    <xf numFmtId="5" fontId="30" fillId="8" borderId="15" xfId="0" applyNumberFormat="1" applyFont="1" applyFill="1" applyBorder="1" applyAlignment="1" applyProtection="1">
      <alignment horizontal="right"/>
      <protection locked="0"/>
    </xf>
    <xf numFmtId="5" fontId="30" fillId="8" borderId="20" xfId="0" applyNumberFormat="1" applyFont="1" applyFill="1" applyBorder="1" applyAlignment="1" applyProtection="1">
      <alignment horizontal="right"/>
      <protection locked="0"/>
    </xf>
    <xf numFmtId="0" fontId="1" fillId="0" borderId="0" xfId="0" applyFont="1" applyProtection="1">
      <protection locked="0"/>
    </xf>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66" fontId="6" fillId="3" borderId="4" xfId="0" applyNumberFormat="1" applyFont="1" applyFill="1" applyBorder="1" applyAlignment="1" applyProtection="1">
      <alignment horizontal="left" indent="1"/>
      <protection locked="0"/>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0" borderId="0" xfId="0" applyNumberFormat="1" applyFont="1" applyBorder="1" applyAlignment="1"/>
    <xf numFmtId="0" fontId="6" fillId="2" borderId="0" xfId="0" applyFont="1" applyFill="1" applyBorder="1" applyAlignment="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6" fillId="4" borderId="0" xfId="0" applyNumberFormat="1" applyFont="1" applyFill="1" applyBorder="1" applyAlignment="1"/>
    <xf numFmtId="0" fontId="6" fillId="2" borderId="0" xfId="0" applyNumberFormat="1" applyFont="1" applyFill="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7" fillId="2"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6" fillId="2" borderId="6"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4" borderId="0" xfId="0" applyFont="1" applyFill="1" applyBorder="1" applyAlignment="1" applyProtection="1">
      <alignment horizontal="left"/>
    </xf>
    <xf numFmtId="0" fontId="0" fillId="4" borderId="0" xfId="0" applyFill="1" applyAlignment="1" applyProtection="1"/>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6" xfId="0" applyFont="1" applyFill="1" applyBorder="1" applyAlignment="1">
      <alignment horizontal="left"/>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0" fillId="0" borderId="0" xfId="0" applyAlignment="1" applyProtection="1"/>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30" fillId="0" borderId="0" xfId="2" applyFont="1" applyProtection="1">
      <protection locked="0"/>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1" fillId="0" borderId="0" xfId="0" applyFont="1" applyAlignment="1" applyProtection="1">
      <alignment vertical="center"/>
      <protection locked="0"/>
    </xf>
    <xf numFmtId="0" fontId="27" fillId="0" borderId="0" xfId="0" applyFont="1" applyAlignment="1">
      <alignment horizontal="left" vertical="center"/>
    </xf>
    <xf numFmtId="0" fontId="1" fillId="9" borderId="18" xfId="0" applyFont="1" applyFill="1" applyBorder="1" applyAlignment="1">
      <alignment horizontal="left"/>
    </xf>
    <xf numFmtId="0" fontId="1" fillId="9" borderId="22" xfId="0" applyFont="1" applyFill="1" applyBorder="1" applyAlignment="1">
      <alignment horizontal="left"/>
    </xf>
    <xf numFmtId="0" fontId="1" fillId="9" borderId="19" xfId="0" applyFont="1" applyFill="1" applyBorder="1" applyAlignment="1">
      <alignment horizontal="left"/>
    </xf>
    <xf numFmtId="0" fontId="28" fillId="8" borderId="18" xfId="0" applyFont="1" applyFill="1" applyBorder="1" applyAlignment="1">
      <alignment horizontal="left"/>
    </xf>
    <xf numFmtId="0" fontId="28" fillId="8" borderId="22" xfId="0" applyFont="1" applyFill="1" applyBorder="1" applyAlignment="1">
      <alignment horizontal="left"/>
    </xf>
    <xf numFmtId="0" fontId="28" fillId="8" borderId="19" xfId="0" applyFont="1" applyFill="1" applyBorder="1" applyAlignment="1">
      <alignment horizontal="left"/>
    </xf>
    <xf numFmtId="0" fontId="26" fillId="9" borderId="18" xfId="0" applyFont="1" applyFill="1" applyBorder="1" applyAlignment="1">
      <alignment horizontal="right"/>
    </xf>
    <xf numFmtId="0" fontId="26" fillId="9" borderId="22" xfId="0" applyFont="1" applyFill="1" applyBorder="1" applyAlignment="1">
      <alignment horizontal="right"/>
    </xf>
    <xf numFmtId="0" fontId="26" fillId="9" borderId="19" xfId="0" applyFont="1" applyFill="1" applyBorder="1" applyAlignment="1">
      <alignment horizontal="right"/>
    </xf>
    <xf numFmtId="0" fontId="30" fillId="0" borderId="0" xfId="0" applyFont="1" applyAlignment="1" applyProtection="1">
      <alignment horizontal="left"/>
      <protection locked="0"/>
    </xf>
    <xf numFmtId="0" fontId="26" fillId="8" borderId="18" xfId="0" applyFont="1" applyFill="1" applyBorder="1" applyAlignment="1">
      <alignment horizontal="left" readingOrder="1"/>
    </xf>
    <xf numFmtId="0" fontId="26" fillId="8" borderId="22" xfId="0" applyFont="1" applyFill="1" applyBorder="1" applyAlignment="1">
      <alignment horizontal="left" readingOrder="1"/>
    </xf>
    <xf numFmtId="0" fontId="26" fillId="8" borderId="19" xfId="0" applyFont="1" applyFill="1" applyBorder="1" applyAlignment="1">
      <alignment horizontal="left" readingOrder="1"/>
    </xf>
    <xf numFmtId="0" fontId="27" fillId="9" borderId="18" xfId="0" applyFont="1" applyFill="1" applyBorder="1" applyAlignment="1">
      <alignment horizontal="left" vertical="center"/>
    </xf>
    <xf numFmtId="0" fontId="27" fillId="9" borderId="22" xfId="0" applyFont="1" applyFill="1" applyBorder="1" applyAlignment="1">
      <alignment horizontal="left" vertical="center"/>
    </xf>
    <xf numFmtId="0" fontId="27" fillId="9" borderId="19" xfId="0" applyFont="1" applyFill="1" applyBorder="1" applyAlignment="1">
      <alignment horizontal="left" vertical="center"/>
    </xf>
    <xf numFmtId="0" fontId="28" fillId="8" borderId="18" xfId="0" applyFont="1" applyFill="1" applyBorder="1" applyAlignment="1">
      <alignment horizontal="left" readingOrder="1"/>
    </xf>
    <xf numFmtId="0" fontId="28" fillId="8" borderId="22" xfId="0" applyFont="1" applyFill="1" applyBorder="1" applyAlignment="1">
      <alignment horizontal="left" readingOrder="1"/>
    </xf>
    <xf numFmtId="0" fontId="28" fillId="8" borderId="19" xfId="0" applyFont="1" applyFill="1" applyBorder="1" applyAlignment="1">
      <alignment horizontal="left" readingOrder="1"/>
    </xf>
  </cellXfs>
  <cellStyles count="3">
    <cellStyle name="Normal" xfId="0" builtinId="0"/>
    <cellStyle name="Normal 2" xfId="2" xr:uid="{8D9CDA3D-4A14-412C-B769-4CA9EDC529F7}"/>
    <cellStyle name="Percent" xfId="1"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PC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PC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33</xdr:row>
      <xdr:rowOff>0</xdr:rowOff>
    </xdr:from>
    <xdr:to>
      <xdr:col>3</xdr:col>
      <xdr:colOff>5303521</xdr:colOff>
      <xdr:row>57</xdr:row>
      <xdr:rowOff>38099</xdr:rowOff>
    </xdr:to>
    <xdr:grpSp>
      <xdr:nvGrpSpPr>
        <xdr:cNvPr id="2" name="Group 1">
          <a:extLst>
            <a:ext uri="{FF2B5EF4-FFF2-40B4-BE49-F238E27FC236}">
              <a16:creationId xmlns:a16="http://schemas.microsoft.com/office/drawing/2014/main" id="{C2BF97EF-53E8-4778-AD70-F9946F2DF1F3}"/>
            </a:ext>
          </a:extLst>
        </xdr:cNvPr>
        <xdr:cNvGrpSpPr/>
      </xdr:nvGrpSpPr>
      <xdr:grpSpPr>
        <a:xfrm>
          <a:off x="521970" y="9906000"/>
          <a:ext cx="10248901" cy="3924299"/>
          <a:chOff x="533400" y="6583680"/>
          <a:chExt cx="9883141" cy="4061459"/>
        </a:xfrm>
      </xdr:grpSpPr>
      <xdr:grpSp>
        <xdr:nvGrpSpPr>
          <xdr:cNvPr id="3" name="Group 2">
            <a:extLst>
              <a:ext uri="{FF2B5EF4-FFF2-40B4-BE49-F238E27FC236}">
                <a16:creationId xmlns:a16="http://schemas.microsoft.com/office/drawing/2014/main" id="{37FF9592-8615-4DF9-8336-49AF2D88CB37}"/>
              </a:ext>
            </a:extLst>
          </xdr:cNvPr>
          <xdr:cNvGrpSpPr/>
        </xdr:nvGrpSpPr>
        <xdr:grpSpPr>
          <a:xfrm>
            <a:off x="533400" y="6583680"/>
            <a:ext cx="4579620" cy="2720340"/>
            <a:chOff x="533400" y="6598920"/>
            <a:chExt cx="4579620" cy="2720340"/>
          </a:xfrm>
        </xdr:grpSpPr>
        <xdr:pic>
          <xdr:nvPicPr>
            <xdr:cNvPr id="8" name="Picture 7">
              <a:extLst>
                <a:ext uri="{FF2B5EF4-FFF2-40B4-BE49-F238E27FC236}">
                  <a16:creationId xmlns:a16="http://schemas.microsoft.com/office/drawing/2014/main" id="{AFE9DBDA-786D-4E56-AF82-B93087210A7D}"/>
                </a:ext>
              </a:extLst>
            </xdr:cNvPr>
            <xdr:cNvPicPr>
              <a:picLocks noChangeAspect="1"/>
            </xdr:cNvPicPr>
          </xdr:nvPicPr>
          <xdr:blipFill rotWithShape="1">
            <a:blip xmlns:r="http://schemas.openxmlformats.org/officeDocument/2006/relationships" r:embed="rId1"/>
            <a:srcRect l="46571" t="12566" r="26148" b="25131"/>
            <a:stretch/>
          </xdr:blipFill>
          <xdr:spPr>
            <a:xfrm>
              <a:off x="2369820" y="6598920"/>
              <a:ext cx="2743200" cy="2720340"/>
            </a:xfrm>
            <a:prstGeom prst="rect">
              <a:avLst/>
            </a:prstGeom>
          </xdr:spPr>
        </xdr:pic>
        <xdr:pic>
          <xdr:nvPicPr>
            <xdr:cNvPr id="9" name="Picture 8">
              <a:extLst>
                <a:ext uri="{FF2B5EF4-FFF2-40B4-BE49-F238E27FC236}">
                  <a16:creationId xmlns:a16="http://schemas.microsoft.com/office/drawing/2014/main" id="{531882A3-D784-4A53-B4CF-0B933C405A16}"/>
                </a:ext>
              </a:extLst>
            </xdr:cNvPr>
            <xdr:cNvPicPr>
              <a:picLocks noChangeAspect="1"/>
            </xdr:cNvPicPr>
          </xdr:nvPicPr>
          <xdr:blipFill rotWithShape="1">
            <a:blip xmlns:r="http://schemas.openxmlformats.org/officeDocument/2006/relationships" r:embed="rId1"/>
            <a:srcRect l="565" t="13264" r="81517" b="25131"/>
            <a:stretch/>
          </xdr:blipFill>
          <xdr:spPr>
            <a:xfrm>
              <a:off x="533400" y="6621780"/>
              <a:ext cx="1859280" cy="2689860"/>
            </a:xfrm>
            <a:prstGeom prst="rect">
              <a:avLst/>
            </a:prstGeom>
          </xdr:spPr>
        </xdr:pic>
      </xdr:grpSp>
      <xdr:pic>
        <xdr:nvPicPr>
          <xdr:cNvPr id="4" name="Picture 3">
            <a:extLst>
              <a:ext uri="{FF2B5EF4-FFF2-40B4-BE49-F238E27FC236}">
                <a16:creationId xmlns:a16="http://schemas.microsoft.com/office/drawing/2014/main" id="{39D9EDA5-09C7-4FA1-A6E1-83AFFBB53BEF}"/>
              </a:ext>
            </a:extLst>
          </xdr:cNvPr>
          <xdr:cNvPicPr>
            <a:picLocks noChangeAspect="1"/>
          </xdr:cNvPicPr>
        </xdr:nvPicPr>
        <xdr:blipFill>
          <a:blip xmlns:r="http://schemas.openxmlformats.org/officeDocument/2006/relationships" r:embed="rId2"/>
          <a:stretch>
            <a:fillRect/>
          </a:stretch>
        </xdr:blipFill>
        <xdr:spPr>
          <a:xfrm>
            <a:off x="541020" y="9349740"/>
            <a:ext cx="5646420" cy="693420"/>
          </a:xfrm>
          <a:prstGeom prst="rect">
            <a:avLst/>
          </a:prstGeom>
        </xdr:spPr>
      </xdr:pic>
      <xdr:grpSp>
        <xdr:nvGrpSpPr>
          <xdr:cNvPr id="5" name="Group 4">
            <a:extLst>
              <a:ext uri="{FF2B5EF4-FFF2-40B4-BE49-F238E27FC236}">
                <a16:creationId xmlns:a16="http://schemas.microsoft.com/office/drawing/2014/main" id="{045FBBD5-3589-42F7-8C40-46415261949D}"/>
              </a:ext>
            </a:extLst>
          </xdr:cNvPr>
          <xdr:cNvGrpSpPr/>
        </xdr:nvGrpSpPr>
        <xdr:grpSpPr>
          <a:xfrm>
            <a:off x="6316981" y="6591299"/>
            <a:ext cx="4099560" cy="4053840"/>
            <a:chOff x="708661" y="12587147"/>
            <a:chExt cx="4099560" cy="4748353"/>
          </a:xfrm>
        </xdr:grpSpPr>
        <xdr:pic>
          <xdr:nvPicPr>
            <xdr:cNvPr id="6" name="Picture 5">
              <a:extLst>
                <a:ext uri="{FF2B5EF4-FFF2-40B4-BE49-F238E27FC236}">
                  <a16:creationId xmlns:a16="http://schemas.microsoft.com/office/drawing/2014/main" id="{AD4412F0-9836-4C5A-A414-D16CD6E39D8F}"/>
                </a:ext>
              </a:extLst>
            </xdr:cNvPr>
            <xdr:cNvPicPr>
              <a:picLocks noChangeAspect="1"/>
            </xdr:cNvPicPr>
          </xdr:nvPicPr>
          <xdr:blipFill rotWithShape="1">
            <a:blip xmlns:r="http://schemas.openxmlformats.org/officeDocument/2006/relationships" r:embed="rId3"/>
            <a:srcRect l="486" t="14987" r="82464" b="409"/>
            <a:stretch/>
          </xdr:blipFill>
          <xdr:spPr>
            <a:xfrm>
              <a:off x="708661" y="12587147"/>
              <a:ext cx="1607819" cy="4725493"/>
            </a:xfrm>
            <a:prstGeom prst="rect">
              <a:avLst/>
            </a:prstGeom>
          </xdr:spPr>
        </xdr:pic>
        <xdr:pic>
          <xdr:nvPicPr>
            <xdr:cNvPr id="7" name="Picture 6">
              <a:extLst>
                <a:ext uri="{FF2B5EF4-FFF2-40B4-BE49-F238E27FC236}">
                  <a16:creationId xmlns:a16="http://schemas.microsoft.com/office/drawing/2014/main" id="{99EA2ACC-5711-42E8-B5FE-7A171732A962}"/>
                </a:ext>
              </a:extLst>
            </xdr:cNvPr>
            <xdr:cNvPicPr>
              <a:picLocks noChangeAspect="1"/>
            </xdr:cNvPicPr>
          </xdr:nvPicPr>
          <xdr:blipFill rotWithShape="1">
            <a:blip xmlns:r="http://schemas.openxmlformats.org/officeDocument/2006/relationships" r:embed="rId3"/>
            <a:srcRect l="48404" t="14987" r="25333"/>
            <a:stretch/>
          </xdr:blipFill>
          <xdr:spPr>
            <a:xfrm>
              <a:off x="2331721" y="12587147"/>
              <a:ext cx="2476500" cy="4748353"/>
            </a:xfrm>
            <a:prstGeom prst="rect">
              <a:avLst/>
            </a:prstGeom>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20Versions%20of%20Eligility%20Worksheets/Property%20&amp;%20Casualty%20Insurance%20Companies_Eligibility%20Worksheets_HLB_009_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P &amp; C"/>
      <sheetName val="Mortgage Related Assets % Test "/>
      <sheetName val="QModule"/>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E10" sqref="E10:J10"/>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91" t="s">
        <v>9</v>
      </c>
      <c r="C6" s="191"/>
      <c r="D6" s="191"/>
      <c r="E6" s="191"/>
      <c r="F6" s="191"/>
      <c r="G6" s="191"/>
      <c r="H6" s="191"/>
      <c r="I6" s="191"/>
      <c r="J6" s="191"/>
      <c r="K6" s="31"/>
    </row>
    <row r="7" spans="1:12" ht="12.95" customHeight="1" x14ac:dyDescent="0.25">
      <c r="A7" s="39"/>
      <c r="B7" s="191" t="s">
        <v>33</v>
      </c>
      <c r="C7" s="191"/>
      <c r="D7" s="191"/>
      <c r="E7" s="191"/>
      <c r="F7" s="191"/>
      <c r="G7" s="191"/>
      <c r="H7" s="191"/>
      <c r="I7" s="191"/>
      <c r="J7" s="191"/>
      <c r="K7" s="31"/>
    </row>
    <row r="8" spans="1:12" ht="12.95" customHeight="1" x14ac:dyDescent="0.25">
      <c r="A8" s="39"/>
      <c r="B8" s="192" t="s">
        <v>10</v>
      </c>
      <c r="C8" s="192"/>
      <c r="D8" s="192"/>
      <c r="E8" s="192"/>
      <c r="F8" s="192"/>
      <c r="G8" s="193"/>
      <c r="H8" s="192"/>
      <c r="I8" s="192"/>
      <c r="J8" s="192"/>
      <c r="K8" s="31"/>
    </row>
    <row r="9" spans="1:12" ht="12.95" customHeight="1" x14ac:dyDescent="0.2">
      <c r="A9" s="39"/>
      <c r="B9" s="194"/>
      <c r="C9" s="195"/>
      <c r="D9" s="195"/>
      <c r="E9" s="195"/>
      <c r="F9" s="195"/>
      <c r="G9" s="195"/>
      <c r="H9" s="195"/>
      <c r="I9" s="195"/>
      <c r="J9" s="195"/>
      <c r="K9" s="31"/>
    </row>
    <row r="10" spans="1:12" ht="12.95" customHeight="1" x14ac:dyDescent="0.2">
      <c r="A10" s="39"/>
      <c r="B10" s="29" t="s">
        <v>0</v>
      </c>
      <c r="C10" s="29"/>
      <c r="D10" s="29"/>
      <c r="E10" s="196"/>
      <c r="F10" s="196"/>
      <c r="G10" s="196"/>
      <c r="H10" s="196"/>
      <c r="I10" s="196"/>
      <c r="J10" s="196"/>
      <c r="K10" s="31"/>
    </row>
    <row r="11" spans="1:12" s="3" customFormat="1" ht="12.95" customHeight="1" x14ac:dyDescent="0.2">
      <c r="A11" s="39"/>
      <c r="B11" s="167"/>
      <c r="C11" s="168"/>
      <c r="D11" s="168"/>
      <c r="E11" s="168"/>
      <c r="F11" s="168"/>
      <c r="G11" s="168"/>
      <c r="H11" s="168"/>
      <c r="I11" s="168"/>
      <c r="J11" s="168"/>
      <c r="K11" s="31"/>
    </row>
    <row r="12" spans="1:12" ht="12.95" customHeight="1" x14ac:dyDescent="0.2">
      <c r="A12" s="39"/>
      <c r="B12" s="181" t="s">
        <v>11</v>
      </c>
      <c r="C12" s="181"/>
      <c r="D12" s="181"/>
      <c r="E12" s="184"/>
      <c r="F12" s="184"/>
      <c r="G12" s="182" t="s">
        <v>8</v>
      </c>
      <c r="H12" s="183"/>
      <c r="I12" s="185"/>
      <c r="J12" s="185"/>
      <c r="K12" s="31"/>
    </row>
    <row r="13" spans="1:12" ht="12.95" customHeight="1" x14ac:dyDescent="0.2">
      <c r="A13" s="39"/>
      <c r="B13" s="186"/>
      <c r="C13" s="187"/>
      <c r="D13" s="187"/>
      <c r="E13" s="187"/>
      <c r="F13" s="187"/>
      <c r="G13" s="187"/>
      <c r="H13" s="187"/>
      <c r="I13" s="187"/>
      <c r="J13" s="187"/>
      <c r="K13" s="31"/>
    </row>
    <row r="14" spans="1:12" ht="12.95" customHeight="1" x14ac:dyDescent="0.2">
      <c r="A14" s="39"/>
      <c r="B14" s="189" t="s">
        <v>1</v>
      </c>
      <c r="C14" s="190"/>
      <c r="D14" s="190"/>
      <c r="E14" s="190"/>
      <c r="F14" s="190"/>
      <c r="G14" s="190"/>
      <c r="H14" s="190"/>
      <c r="I14" s="190"/>
      <c r="J14" s="190"/>
      <c r="K14" s="31"/>
    </row>
    <row r="15" spans="1:12" ht="12.75" customHeight="1" x14ac:dyDescent="0.2">
      <c r="A15" s="39"/>
      <c r="B15" s="188"/>
      <c r="C15" s="168"/>
      <c r="D15" s="168"/>
      <c r="E15" s="168"/>
      <c r="F15" s="168"/>
      <c r="G15" s="168"/>
      <c r="H15" s="168"/>
      <c r="I15" s="168"/>
      <c r="J15" s="168"/>
      <c r="K15" s="31"/>
    </row>
    <row r="16" spans="1:12" ht="14.1" customHeight="1" x14ac:dyDescent="0.2">
      <c r="A16" s="39"/>
      <c r="B16" s="169" t="s">
        <v>12</v>
      </c>
      <c r="C16" s="170"/>
      <c r="D16" s="170"/>
      <c r="E16" s="170"/>
      <c r="F16" s="170"/>
      <c r="G16" s="170"/>
      <c r="H16" s="170"/>
      <c r="I16" s="171"/>
      <c r="J16" s="14"/>
      <c r="K16" s="71"/>
    </row>
    <row r="17" spans="1:14" ht="14.1" customHeight="1" x14ac:dyDescent="0.2">
      <c r="A17" s="39"/>
      <c r="B17" s="172" t="s">
        <v>13</v>
      </c>
      <c r="C17" s="173"/>
      <c r="D17" s="173"/>
      <c r="E17" s="173"/>
      <c r="F17" s="173"/>
      <c r="G17" s="173"/>
      <c r="H17" s="173"/>
      <c r="I17" s="174"/>
      <c r="J17" s="14"/>
      <c r="K17" s="71"/>
    </row>
    <row r="18" spans="1:14" ht="14.1" customHeight="1" x14ac:dyDescent="0.2">
      <c r="A18" s="39"/>
      <c r="B18" s="175" t="s">
        <v>14</v>
      </c>
      <c r="C18" s="176"/>
      <c r="D18" s="176"/>
      <c r="E18" s="176"/>
      <c r="F18" s="176"/>
      <c r="G18" s="176"/>
      <c r="H18" s="176"/>
      <c r="I18" s="177"/>
      <c r="J18" s="15"/>
      <c r="K18" s="71"/>
      <c r="N18" s="19"/>
    </row>
    <row r="19" spans="1:14" s="17" customFormat="1" ht="14.1" customHeight="1" x14ac:dyDescent="0.2">
      <c r="A19" s="42"/>
      <c r="B19" s="178" t="s">
        <v>31</v>
      </c>
      <c r="C19" s="179"/>
      <c r="D19" s="179"/>
      <c r="E19" s="179"/>
      <c r="F19" s="179"/>
      <c r="G19" s="179"/>
      <c r="H19" s="179"/>
      <c r="I19" s="180"/>
      <c r="J19" s="16"/>
      <c r="K19" s="72"/>
      <c r="L19" s="51"/>
    </row>
    <row r="20" spans="1:14" ht="14.1" customHeight="1" x14ac:dyDescent="0.2">
      <c r="A20" s="39"/>
      <c r="B20" s="175" t="s">
        <v>15</v>
      </c>
      <c r="C20" s="176"/>
      <c r="D20" s="176"/>
      <c r="E20" s="176"/>
      <c r="F20" s="176"/>
      <c r="G20" s="176"/>
      <c r="H20" s="176"/>
      <c r="I20" s="177"/>
      <c r="J20" s="15"/>
      <c r="K20" s="31"/>
    </row>
    <row r="21" spans="1:14" s="17" customFormat="1" ht="14.1" customHeight="1" x14ac:dyDescent="0.2">
      <c r="A21" s="42"/>
      <c r="B21" s="178" t="s">
        <v>31</v>
      </c>
      <c r="C21" s="179"/>
      <c r="D21" s="179"/>
      <c r="E21" s="179"/>
      <c r="F21" s="179"/>
      <c r="G21" s="179"/>
      <c r="H21" s="179"/>
      <c r="I21" s="180"/>
      <c r="J21" s="18"/>
      <c r="K21" s="72"/>
      <c r="L21" s="51"/>
    </row>
    <row r="22" spans="1:14" ht="14.1" customHeight="1" x14ac:dyDescent="0.2">
      <c r="A22" s="39"/>
      <c r="B22" s="175" t="s">
        <v>16</v>
      </c>
      <c r="C22" s="176"/>
      <c r="D22" s="176"/>
      <c r="E22" s="176"/>
      <c r="F22" s="176"/>
      <c r="G22" s="176"/>
      <c r="H22" s="176"/>
      <c r="I22" s="177"/>
      <c r="J22" s="15"/>
      <c r="K22" s="31"/>
    </row>
    <row r="23" spans="1:14" s="17" customFormat="1" ht="14.1" customHeight="1" x14ac:dyDescent="0.2">
      <c r="A23" s="42"/>
      <c r="B23" s="178" t="s">
        <v>31</v>
      </c>
      <c r="C23" s="179"/>
      <c r="D23" s="179"/>
      <c r="E23" s="179"/>
      <c r="F23" s="179"/>
      <c r="G23" s="179"/>
      <c r="H23" s="179"/>
      <c r="I23" s="180"/>
      <c r="J23" s="18"/>
      <c r="K23" s="72"/>
      <c r="L23" s="51"/>
    </row>
    <row r="24" spans="1:14" ht="14.1" customHeight="1" x14ac:dyDescent="0.2">
      <c r="A24" s="39"/>
      <c r="B24" s="200" t="s">
        <v>17</v>
      </c>
      <c r="C24" s="201"/>
      <c r="D24" s="201"/>
      <c r="E24" s="201"/>
      <c r="F24" s="201"/>
      <c r="G24" s="201"/>
      <c r="H24" s="201"/>
      <c r="I24" s="202"/>
      <c r="J24" s="69" t="str">
        <f>IF(COUNTBLANK(J16:J23)=8, "", SUM(J16:J23))</f>
        <v/>
      </c>
      <c r="K24" s="71" t="s">
        <v>34</v>
      </c>
      <c r="M24"/>
    </row>
    <row r="25" spans="1:14" ht="14.1" customHeight="1" x14ac:dyDescent="0.2">
      <c r="A25" s="39"/>
      <c r="B25" s="197" t="s">
        <v>18</v>
      </c>
      <c r="C25" s="198"/>
      <c r="D25" s="198"/>
      <c r="E25" s="198"/>
      <c r="F25" s="198"/>
      <c r="G25" s="198"/>
      <c r="H25" s="198"/>
      <c r="I25" s="199"/>
      <c r="J25" s="70" t="str">
        <f>IF(ISNUMBER(J24), IF(J24&gt;0, "Yes", "No"), "")</f>
        <v/>
      </c>
      <c r="K25" s="71" t="s">
        <v>34</v>
      </c>
    </row>
    <row r="26" spans="1:14" ht="1.9" customHeight="1" x14ac:dyDescent="0.2">
      <c r="A26" s="39"/>
      <c r="B26" s="188"/>
      <c r="C26" s="188"/>
      <c r="D26" s="188"/>
      <c r="E26" s="188"/>
      <c r="F26" s="188"/>
      <c r="G26" s="188"/>
      <c r="H26" s="188"/>
      <c r="I26" s="188"/>
      <c r="J26" s="188"/>
      <c r="K26" s="31"/>
    </row>
    <row r="27" spans="1:14" ht="12.75" customHeight="1" x14ac:dyDescent="0.2">
      <c r="A27" s="39"/>
      <c r="B27" s="188" t="s">
        <v>35</v>
      </c>
      <c r="C27" s="188"/>
      <c r="D27" s="188"/>
      <c r="E27" s="188"/>
      <c r="F27" s="188"/>
      <c r="G27" s="188"/>
      <c r="H27" s="188"/>
      <c r="I27" s="188"/>
      <c r="J27" s="188"/>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206" t="s">
        <v>107</v>
      </c>
      <c r="C29" s="207"/>
      <c r="D29" s="207"/>
      <c r="E29" s="207"/>
      <c r="F29" s="207"/>
      <c r="G29" s="207"/>
      <c r="H29" s="207"/>
      <c r="I29" s="207"/>
      <c r="J29" s="207"/>
      <c r="K29" s="207"/>
      <c r="L29" s="52"/>
    </row>
    <row r="30" spans="1:14" s="30" customFormat="1" ht="15" customHeight="1" x14ac:dyDescent="0.2">
      <c r="A30" s="43"/>
      <c r="B30" s="208" t="s">
        <v>40</v>
      </c>
      <c r="C30" s="209"/>
      <c r="D30" s="209"/>
      <c r="E30" s="209"/>
      <c r="F30" s="209"/>
      <c r="G30" s="209"/>
      <c r="H30" s="209"/>
      <c r="I30" s="209"/>
      <c r="J30" s="209"/>
      <c r="K30" s="76"/>
      <c r="L30" s="52"/>
    </row>
    <row r="31" spans="1:14" ht="12.75" customHeight="1" x14ac:dyDescent="0.2">
      <c r="A31" s="39"/>
      <c r="B31" s="208" t="s">
        <v>41</v>
      </c>
      <c r="C31" s="209"/>
      <c r="D31" s="209"/>
      <c r="E31" s="209"/>
      <c r="F31" s="209"/>
      <c r="G31" s="209"/>
      <c r="H31" s="209"/>
      <c r="I31" s="209"/>
      <c r="J31" s="209"/>
      <c r="K31" s="44"/>
    </row>
    <row r="32" spans="1:14" ht="12.75" customHeight="1" x14ac:dyDescent="0.2">
      <c r="A32" s="39"/>
      <c r="B32" s="143"/>
      <c r="C32" s="144"/>
      <c r="D32" s="144"/>
      <c r="E32" s="144"/>
      <c r="F32" s="144"/>
      <c r="G32" s="144"/>
      <c r="H32" s="144"/>
      <c r="I32" s="144"/>
      <c r="J32" s="144"/>
      <c r="K32" s="44"/>
    </row>
    <row r="33" spans="1:11" ht="12.75" customHeight="1" x14ac:dyDescent="0.2">
      <c r="A33" s="39"/>
      <c r="B33" s="40" t="s">
        <v>2</v>
      </c>
      <c r="C33" s="205"/>
      <c r="D33" s="205"/>
      <c r="E33" s="205"/>
      <c r="F33" s="205"/>
      <c r="G33" s="205"/>
      <c r="H33" s="45" t="s">
        <v>5</v>
      </c>
      <c r="I33" s="184"/>
      <c r="J33" s="184"/>
      <c r="K33" s="31"/>
    </row>
    <row r="34" spans="1:11" ht="12.75" customHeight="1" x14ac:dyDescent="0.2">
      <c r="A34" s="39"/>
      <c r="B34" s="204"/>
      <c r="C34" s="187"/>
      <c r="D34" s="187"/>
      <c r="E34" s="187"/>
      <c r="F34" s="187"/>
      <c r="G34" s="187"/>
      <c r="H34" s="187"/>
      <c r="I34" s="187"/>
      <c r="J34" s="187"/>
      <c r="K34" s="31"/>
    </row>
    <row r="35" spans="1:11" ht="12.75" customHeight="1" x14ac:dyDescent="0.2">
      <c r="A35" s="39"/>
      <c r="B35" s="46" t="s">
        <v>3</v>
      </c>
      <c r="C35" s="184"/>
      <c r="D35" s="184"/>
      <c r="E35" s="184"/>
      <c r="F35" s="184"/>
      <c r="G35" s="184"/>
      <c r="H35" s="47" t="s">
        <v>4</v>
      </c>
      <c r="I35" s="184"/>
      <c r="J35" s="184"/>
      <c r="K35" s="31"/>
    </row>
    <row r="36" spans="1:11" x14ac:dyDescent="0.2">
      <c r="A36" s="39"/>
      <c r="B36" s="203"/>
      <c r="C36" s="203"/>
      <c r="D36" s="203"/>
      <c r="E36" s="203"/>
      <c r="F36" s="203"/>
      <c r="G36" s="203"/>
      <c r="H36" s="203"/>
      <c r="I36" s="203"/>
      <c r="J36" s="203"/>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c7yvnlccgwAVIfKOfGubof+bxylQvWI0IBFLczaeIXcJxU6D1Ueyzay/J43gTgfNa/tJBOtNs3nFJPns1S9B/A==" saltValue="DIgNUTdrEwDgs1tkcYBgOQ==" spinCount="100000" sheet="1" objects="1" scenarios="1"/>
  <mergeCells count="34">
    <mergeCell ref="B36:J36"/>
    <mergeCell ref="I33:J33"/>
    <mergeCell ref="I35:J35"/>
    <mergeCell ref="C35:G35"/>
    <mergeCell ref="B26:J26"/>
    <mergeCell ref="B34:J34"/>
    <mergeCell ref="C33:G33"/>
    <mergeCell ref="B29:K29"/>
    <mergeCell ref="B27:J27"/>
    <mergeCell ref="B30:J30"/>
    <mergeCell ref="B31:J31"/>
    <mergeCell ref="B25:I25"/>
    <mergeCell ref="B20:I20"/>
    <mergeCell ref="B21:I21"/>
    <mergeCell ref="B22:I22"/>
    <mergeCell ref="B23:I23"/>
    <mergeCell ref="B24:I24"/>
    <mergeCell ref="B7:J7"/>
    <mergeCell ref="B6:J6"/>
    <mergeCell ref="B8:J8"/>
    <mergeCell ref="B9:J9"/>
    <mergeCell ref="E10:J10"/>
    <mergeCell ref="B11:J11"/>
    <mergeCell ref="B16:I16"/>
    <mergeCell ref="B17:I17"/>
    <mergeCell ref="B18:I18"/>
    <mergeCell ref="B19:I19"/>
    <mergeCell ref="B12:D12"/>
    <mergeCell ref="G12:H12"/>
    <mergeCell ref="E12:F12"/>
    <mergeCell ref="I12:J12"/>
    <mergeCell ref="B13:J13"/>
    <mergeCell ref="B15:J15"/>
    <mergeCell ref="B14:J14"/>
  </mergeCells>
  <phoneticPr fontId="0" type="noConversion"/>
  <printOptions horizontalCentered="1"/>
  <pageMargins left="0.5" right="0.5" top="0.5" bottom="0" header="0" footer="0"/>
  <pageSetup scale="94"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0"/>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91" t="s">
        <v>9</v>
      </c>
      <c r="C6" s="191"/>
      <c r="D6" s="191"/>
      <c r="E6" s="191"/>
      <c r="F6" s="191"/>
      <c r="G6" s="191"/>
      <c r="H6" s="191"/>
      <c r="I6" s="191"/>
      <c r="J6" s="191"/>
      <c r="K6" s="54"/>
      <c r="L6" s="50"/>
      <c r="M6" s="1"/>
    </row>
    <row r="7" spans="1:13" ht="12.95" customHeight="1" x14ac:dyDescent="0.25">
      <c r="A7" s="31"/>
      <c r="B7" s="191" t="s">
        <v>30</v>
      </c>
      <c r="C7" s="191"/>
      <c r="D7" s="191"/>
      <c r="E7" s="191"/>
      <c r="F7" s="191"/>
      <c r="G7" s="191"/>
      <c r="H7" s="191"/>
      <c r="I7" s="191"/>
      <c r="J7" s="191"/>
      <c r="K7" s="54"/>
      <c r="L7" s="50"/>
      <c r="M7" s="1"/>
    </row>
    <row r="8" spans="1:13" ht="12.95" customHeight="1" x14ac:dyDescent="0.2">
      <c r="A8" s="31"/>
      <c r="B8" s="237"/>
      <c r="C8" s="237"/>
      <c r="D8" s="237"/>
      <c r="E8" s="237"/>
      <c r="F8" s="237"/>
      <c r="G8" s="237"/>
      <c r="H8" s="237"/>
      <c r="I8" s="237"/>
      <c r="J8" s="237"/>
      <c r="K8" s="54"/>
    </row>
    <row r="9" spans="1:13" ht="12.95" customHeight="1" x14ac:dyDescent="0.2">
      <c r="A9" s="31"/>
      <c r="B9" s="29" t="s">
        <v>0</v>
      </c>
      <c r="C9" s="29"/>
      <c r="D9" s="29"/>
      <c r="E9" s="235" t="str">
        <f>IF(ISBLANK(Makes!E10:E10), "", Makes!E10:E10)</f>
        <v/>
      </c>
      <c r="F9" s="235"/>
      <c r="G9" s="235"/>
      <c r="H9" s="235"/>
      <c r="I9" s="235"/>
      <c r="J9" s="235"/>
      <c r="K9" s="54"/>
    </row>
    <row r="10" spans="1:13" s="3" customFormat="1" ht="12.95" customHeight="1" x14ac:dyDescent="0.2">
      <c r="A10" s="31"/>
      <c r="B10" s="181"/>
      <c r="C10" s="187"/>
      <c r="D10" s="187"/>
      <c r="E10" s="187"/>
      <c r="F10" s="187"/>
      <c r="G10" s="187"/>
      <c r="H10" s="187"/>
      <c r="I10" s="187"/>
      <c r="J10" s="187"/>
      <c r="K10" s="55"/>
      <c r="L10" s="2"/>
      <c r="M10" s="2"/>
    </row>
    <row r="11" spans="1:13" ht="12.95" customHeight="1" x14ac:dyDescent="0.2">
      <c r="A11" s="31"/>
      <c r="B11" s="233" t="s">
        <v>11</v>
      </c>
      <c r="C11" s="233"/>
      <c r="D11" s="233"/>
      <c r="E11" s="238" t="str">
        <f>IF(ISBLANK(Makes!E12:E12), "", Makes!E12:E12)</f>
        <v/>
      </c>
      <c r="F11" s="238"/>
      <c r="G11" s="239"/>
      <c r="H11" s="234" t="s">
        <v>8</v>
      </c>
      <c r="I11" s="234"/>
      <c r="J11" s="66" t="str">
        <f>IF(ISBLANK(Makes!I12:I12), "", Makes!I12:I12)</f>
        <v/>
      </c>
      <c r="K11" s="55"/>
    </row>
    <row r="12" spans="1:13" ht="12.95" customHeight="1" x14ac:dyDescent="0.2">
      <c r="A12" s="31"/>
      <c r="B12" s="229"/>
      <c r="C12" s="230"/>
      <c r="D12" s="230"/>
      <c r="E12" s="230"/>
      <c r="F12" s="230"/>
      <c r="G12" s="230"/>
      <c r="H12" s="230"/>
      <c r="I12" s="230"/>
      <c r="J12" s="230"/>
      <c r="K12" s="55"/>
      <c r="L12" s="4"/>
      <c r="M12" s="4"/>
    </row>
    <row r="13" spans="1:13" s="64" customFormat="1" ht="12.75" customHeight="1" x14ac:dyDescent="0.2">
      <c r="A13" s="63"/>
      <c r="B13" s="240" t="s">
        <v>37</v>
      </c>
      <c r="C13" s="241"/>
      <c r="D13" s="241"/>
      <c r="E13" s="241"/>
      <c r="F13" s="241"/>
      <c r="G13" s="241"/>
      <c r="H13" s="241"/>
      <c r="I13" s="241"/>
      <c r="J13" s="241"/>
      <c r="K13" s="63"/>
      <c r="L13" s="49"/>
    </row>
    <row r="14" spans="1:13" s="64" customFormat="1" ht="12.75" customHeight="1" x14ac:dyDescent="0.2">
      <c r="A14" s="63"/>
      <c r="B14" s="242" t="s">
        <v>1</v>
      </c>
      <c r="C14" s="241"/>
      <c r="D14" s="241"/>
      <c r="E14" s="241"/>
      <c r="F14" s="241"/>
      <c r="G14" s="241"/>
      <c r="H14" s="241"/>
      <c r="I14" s="241"/>
      <c r="J14" s="241"/>
      <c r="K14" s="63"/>
      <c r="L14" s="49"/>
    </row>
    <row r="15" spans="1:13" s="9" customFormat="1" ht="8.25" customHeight="1" x14ac:dyDescent="0.2">
      <c r="A15" s="56"/>
      <c r="B15" s="243"/>
      <c r="C15" s="244"/>
      <c r="D15" s="244"/>
      <c r="E15" s="244"/>
      <c r="F15" s="244"/>
      <c r="G15" s="244"/>
      <c r="H15" s="244"/>
      <c r="I15" s="244"/>
      <c r="J15" s="244"/>
      <c r="K15" s="56"/>
      <c r="L15" s="60"/>
    </row>
    <row r="16" spans="1:13" s="7" customFormat="1" ht="14.1" customHeight="1" x14ac:dyDescent="0.2">
      <c r="A16" s="62"/>
      <c r="B16" s="236" t="s">
        <v>19</v>
      </c>
      <c r="C16" s="218"/>
      <c r="D16" s="218"/>
      <c r="E16" s="218"/>
      <c r="F16" s="218"/>
      <c r="G16" s="218"/>
      <c r="H16" s="219"/>
      <c r="I16" s="10"/>
      <c r="J16" s="67"/>
      <c r="K16" s="57"/>
      <c r="L16" s="61"/>
    </row>
    <row r="17" spans="1:13" s="7" customFormat="1" ht="14.1" customHeight="1" x14ac:dyDescent="0.2">
      <c r="A17" s="62"/>
      <c r="B17" s="236" t="s">
        <v>20</v>
      </c>
      <c r="C17" s="218"/>
      <c r="D17" s="218"/>
      <c r="E17" s="218"/>
      <c r="F17" s="218"/>
      <c r="G17" s="218"/>
      <c r="H17" s="219"/>
      <c r="I17" s="10"/>
      <c r="J17" s="11"/>
      <c r="K17" s="57"/>
      <c r="L17" s="61"/>
    </row>
    <row r="18" spans="1:13" s="7" customFormat="1" ht="14.1" customHeight="1" x14ac:dyDescent="0.2">
      <c r="A18" s="62"/>
      <c r="B18" s="213" t="s">
        <v>21</v>
      </c>
      <c r="C18" s="231"/>
      <c r="D18" s="231"/>
      <c r="E18" s="231"/>
      <c r="F18" s="231"/>
      <c r="G18" s="231"/>
      <c r="H18" s="232"/>
      <c r="I18" s="10"/>
      <c r="J18" s="11"/>
      <c r="K18" s="57"/>
      <c r="L18" s="61"/>
    </row>
    <row r="19" spans="1:13" s="7" customFormat="1" ht="14.1" customHeight="1" x14ac:dyDescent="0.2">
      <c r="A19" s="62"/>
      <c r="B19" s="213" t="s">
        <v>22</v>
      </c>
      <c r="C19" s="231"/>
      <c r="D19" s="231"/>
      <c r="E19" s="231"/>
      <c r="F19" s="231"/>
      <c r="G19" s="231"/>
      <c r="H19" s="232"/>
      <c r="I19" s="10"/>
      <c r="J19" s="11"/>
      <c r="K19" s="57"/>
      <c r="L19" s="61"/>
    </row>
    <row r="20" spans="1:13" s="7" customFormat="1" ht="14.1" customHeight="1" x14ac:dyDescent="0.2">
      <c r="A20" s="62"/>
      <c r="B20" s="213" t="s">
        <v>23</v>
      </c>
      <c r="C20" s="231"/>
      <c r="D20" s="231"/>
      <c r="E20" s="231"/>
      <c r="F20" s="231"/>
      <c r="G20" s="231"/>
      <c r="H20" s="232"/>
      <c r="I20" s="10"/>
      <c r="J20" s="11"/>
      <c r="K20" s="57"/>
      <c r="L20" s="61"/>
    </row>
    <row r="21" spans="1:13" s="7" customFormat="1" ht="14.1" customHeight="1" x14ac:dyDescent="0.2">
      <c r="A21" s="62"/>
      <c r="B21" s="213" t="s">
        <v>16</v>
      </c>
      <c r="C21" s="231"/>
      <c r="D21" s="231"/>
      <c r="E21" s="231"/>
      <c r="F21" s="231"/>
      <c r="G21" s="231"/>
      <c r="H21" s="232"/>
      <c r="I21" s="10"/>
      <c r="J21" s="11"/>
      <c r="K21" s="57"/>
      <c r="L21" s="77"/>
    </row>
    <row r="22" spans="1:13" s="7" customFormat="1" ht="14.1" customHeight="1" x14ac:dyDescent="0.2">
      <c r="A22" s="62"/>
      <c r="B22" s="213" t="s">
        <v>24</v>
      </c>
      <c r="C22" s="231"/>
      <c r="D22" s="231"/>
      <c r="E22" s="231"/>
      <c r="F22" s="231"/>
      <c r="G22" s="231"/>
      <c r="H22" s="232"/>
      <c r="I22" s="10"/>
      <c r="J22" s="11"/>
      <c r="K22" s="57"/>
      <c r="L22" s="61"/>
    </row>
    <row r="23" spans="1:13" s="7" customFormat="1" ht="14.1" customHeight="1" x14ac:dyDescent="0.2">
      <c r="A23" s="62"/>
      <c r="B23" s="213" t="s">
        <v>32</v>
      </c>
      <c r="C23" s="170"/>
      <c r="D23" s="170"/>
      <c r="E23" s="170"/>
      <c r="F23" s="170"/>
      <c r="G23" s="170"/>
      <c r="H23" s="171"/>
      <c r="I23" s="10"/>
      <c r="J23" s="11"/>
      <c r="K23" s="58"/>
      <c r="L23" s="61"/>
    </row>
    <row r="24" spans="1:13" s="7" customFormat="1" ht="14.1" customHeight="1" x14ac:dyDescent="0.2">
      <c r="A24" s="62"/>
      <c r="B24" s="213" t="s">
        <v>25</v>
      </c>
      <c r="C24" s="170"/>
      <c r="D24" s="170"/>
      <c r="E24" s="170"/>
      <c r="F24" s="170"/>
      <c r="G24" s="170"/>
      <c r="H24" s="171"/>
      <c r="I24" s="10"/>
      <c r="J24" s="11"/>
      <c r="K24" s="57"/>
      <c r="L24" s="6"/>
      <c r="M24" s="6"/>
    </row>
    <row r="25" spans="1:13" s="7" customFormat="1" ht="14.1" customHeight="1" x14ac:dyDescent="0.2">
      <c r="A25" s="62"/>
      <c r="B25" s="211" t="s">
        <v>28</v>
      </c>
      <c r="C25" s="212"/>
      <c r="D25" s="212"/>
      <c r="E25" s="212"/>
      <c r="F25" s="212"/>
      <c r="G25" s="212"/>
      <c r="H25" s="217"/>
      <c r="I25" s="13" t="s">
        <v>29</v>
      </c>
      <c r="J25" s="73" t="str">
        <f>IF(COUNTBLANK(J16:J24)=9, "", SUM(J16:J24))</f>
        <v/>
      </c>
      <c r="K25" s="75" t="s">
        <v>34</v>
      </c>
      <c r="L25" s="6"/>
      <c r="M25" s="6"/>
    </row>
    <row r="26" spans="1:13" s="7" customFormat="1" ht="14.1" customHeight="1" x14ac:dyDescent="0.2">
      <c r="A26" s="62"/>
      <c r="B26" s="213" t="s">
        <v>36</v>
      </c>
      <c r="C26" s="218"/>
      <c r="D26" s="218"/>
      <c r="E26" s="218"/>
      <c r="F26" s="218"/>
      <c r="G26" s="218"/>
      <c r="H26" s="219"/>
      <c r="I26" s="12" t="s">
        <v>6</v>
      </c>
      <c r="J26" s="74" t="str">
        <f>IF(ISNUMBER(J25)=FALSE, "", (J25*0.00125))</f>
        <v/>
      </c>
      <c r="K26" s="75" t="s">
        <v>34</v>
      </c>
      <c r="L26" s="6"/>
      <c r="M26" s="6"/>
    </row>
    <row r="27" spans="1:13" s="7" customFormat="1" ht="14.1" customHeight="1" x14ac:dyDescent="0.2">
      <c r="A27" s="62"/>
      <c r="B27" s="214" t="s">
        <v>26</v>
      </c>
      <c r="C27" s="215"/>
      <c r="D27" s="215"/>
      <c r="E27" s="215"/>
      <c r="F27" s="215"/>
      <c r="G27" s="215"/>
      <c r="H27" s="216"/>
      <c r="I27" s="12" t="s">
        <v>7</v>
      </c>
      <c r="J27" s="74" t="str">
        <f>IF(ISNUMBER(J26)=FALSE, "", (ROUNDUP(J26,1)))</f>
        <v/>
      </c>
      <c r="K27" s="75" t="s">
        <v>34</v>
      </c>
      <c r="L27" s="6"/>
      <c r="M27" s="6"/>
    </row>
    <row r="28" spans="1:13" s="7" customFormat="1" ht="14.1" customHeight="1" x14ac:dyDescent="0.2">
      <c r="A28" s="62"/>
      <c r="B28" s="211" t="s">
        <v>27</v>
      </c>
      <c r="C28" s="212"/>
      <c r="D28" s="212"/>
      <c r="E28" s="212"/>
      <c r="F28" s="212"/>
      <c r="G28" s="212"/>
      <c r="H28" s="212"/>
      <c r="I28" s="199"/>
      <c r="J28" s="73" t="str">
        <f>IF(J27&gt;1, J27, 1)</f>
        <v/>
      </c>
      <c r="K28" s="75" t="s">
        <v>34</v>
      </c>
      <c r="L28" s="6"/>
      <c r="M28" s="6"/>
    </row>
    <row r="29" spans="1:13" s="7" customFormat="1" ht="1.9" customHeight="1" x14ac:dyDescent="0.2">
      <c r="A29" s="65"/>
      <c r="B29" s="220"/>
      <c r="C29" s="221"/>
      <c r="D29" s="221"/>
      <c r="E29" s="221"/>
      <c r="F29" s="221"/>
      <c r="G29" s="221"/>
      <c r="H29" s="221"/>
      <c r="I29" s="221"/>
      <c r="J29" s="221"/>
      <c r="K29" s="57"/>
      <c r="L29" s="6"/>
      <c r="M29" s="6"/>
    </row>
    <row r="30" spans="1:13" s="7" customFormat="1" ht="14.1" customHeight="1" x14ac:dyDescent="0.2">
      <c r="A30" s="65"/>
      <c r="B30" s="145" t="s">
        <v>35</v>
      </c>
      <c r="C30" s="146"/>
      <c r="D30" s="146"/>
      <c r="E30" s="146"/>
      <c r="F30" s="146"/>
      <c r="G30" s="146"/>
      <c r="H30" s="146"/>
      <c r="I30" s="146"/>
      <c r="J30" s="146"/>
      <c r="K30" s="57"/>
      <c r="L30" s="6"/>
      <c r="M30" s="6"/>
    </row>
    <row r="31" spans="1:13" s="7" customFormat="1" ht="14.1" customHeight="1" x14ac:dyDescent="0.2">
      <c r="A31" s="65"/>
      <c r="B31" s="222" t="s">
        <v>108</v>
      </c>
      <c r="C31" s="223"/>
      <c r="D31" s="223"/>
      <c r="E31" s="223"/>
      <c r="F31" s="223"/>
      <c r="G31" s="223"/>
      <c r="H31" s="223"/>
      <c r="I31" s="223"/>
      <c r="J31" s="223"/>
      <c r="K31" s="57"/>
      <c r="L31" s="6"/>
      <c r="M31" s="6"/>
    </row>
    <row r="32" spans="1:13" s="7" customFormat="1" ht="14.1" customHeight="1" x14ac:dyDescent="0.2">
      <c r="A32" s="65"/>
      <c r="B32" s="145" t="s">
        <v>109</v>
      </c>
      <c r="C32" s="147"/>
      <c r="D32" s="147"/>
      <c r="E32" s="147"/>
      <c r="F32" s="147"/>
      <c r="G32" s="147"/>
      <c r="H32" s="147"/>
      <c r="I32" s="147"/>
      <c r="J32" s="147"/>
      <c r="K32" s="57"/>
      <c r="L32" s="6"/>
      <c r="M32" s="6"/>
    </row>
    <row r="33" spans="1:13" s="7" customFormat="1" ht="14.1" customHeight="1" x14ac:dyDescent="0.2">
      <c r="A33" s="65"/>
      <c r="B33" s="208" t="s">
        <v>39</v>
      </c>
      <c r="C33" s="209"/>
      <c r="D33" s="209"/>
      <c r="E33" s="209"/>
      <c r="F33" s="209"/>
      <c r="G33" s="209"/>
      <c r="H33" s="209"/>
      <c r="I33" s="209"/>
      <c r="J33" s="209"/>
      <c r="K33" s="57"/>
      <c r="L33" s="6"/>
      <c r="M33" s="6"/>
    </row>
    <row r="34" spans="1:13" s="7" customFormat="1" ht="14.1" customHeight="1" x14ac:dyDescent="0.2">
      <c r="A34" s="65"/>
      <c r="B34" s="208" t="s">
        <v>38</v>
      </c>
      <c r="C34" s="209"/>
      <c r="D34" s="209"/>
      <c r="E34" s="209"/>
      <c r="F34" s="209"/>
      <c r="G34" s="209"/>
      <c r="H34" s="209"/>
      <c r="I34" s="209"/>
      <c r="J34" s="209"/>
      <c r="K34" s="57"/>
      <c r="L34" s="6"/>
      <c r="M34" s="6"/>
    </row>
    <row r="35" spans="1:13" ht="12.75" customHeight="1" x14ac:dyDescent="0.2">
      <c r="A35" s="31"/>
      <c r="B35" s="210"/>
      <c r="C35" s="210"/>
      <c r="D35" s="210"/>
      <c r="E35" s="210"/>
      <c r="F35" s="210"/>
      <c r="G35" s="210"/>
      <c r="H35" s="210"/>
      <c r="I35" s="210"/>
      <c r="J35" s="210"/>
      <c r="K35" s="54"/>
      <c r="L35" s="50"/>
      <c r="M35" s="1"/>
    </row>
    <row r="36" spans="1:13" x14ac:dyDescent="0.2">
      <c r="A36" s="31"/>
      <c r="B36" s="40" t="s">
        <v>2</v>
      </c>
      <c r="C36" s="225"/>
      <c r="D36" s="225"/>
      <c r="E36" s="225"/>
      <c r="F36" s="225"/>
      <c r="G36" s="225"/>
      <c r="H36" s="41" t="s">
        <v>5</v>
      </c>
      <c r="I36" s="226" t="str">
        <f>IF(ISBLANK(Makes!I33:I33), "", Makes!I33:I33)</f>
        <v/>
      </c>
      <c r="J36" s="226"/>
      <c r="K36" s="54"/>
      <c r="L36" s="50"/>
      <c r="M36" s="1"/>
    </row>
    <row r="37" spans="1:13" x14ac:dyDescent="0.2">
      <c r="A37" s="31"/>
      <c r="B37" s="204"/>
      <c r="C37" s="187"/>
      <c r="D37" s="187"/>
      <c r="E37" s="187"/>
      <c r="F37" s="187"/>
      <c r="G37" s="187"/>
      <c r="H37" s="187"/>
      <c r="I37" s="187"/>
      <c r="J37" s="187"/>
      <c r="K37" s="54"/>
      <c r="L37" s="50"/>
      <c r="M37" s="1"/>
    </row>
    <row r="38" spans="1:13" x14ac:dyDescent="0.2">
      <c r="A38" s="31"/>
      <c r="B38" s="40" t="s">
        <v>3</v>
      </c>
      <c r="C38" s="228" t="str">
        <f>IF(ISBLANK(Makes!C35:C35), "", Makes!C35:C35)</f>
        <v/>
      </c>
      <c r="D38" s="228"/>
      <c r="E38" s="228"/>
      <c r="F38" s="228"/>
      <c r="G38" s="228"/>
      <c r="H38" s="41" t="s">
        <v>4</v>
      </c>
      <c r="I38" s="227" t="str">
        <f>IF(ISBLANK(Makes!I35:I35), "", Makes!I35:I35)</f>
        <v/>
      </c>
      <c r="J38" s="227"/>
      <c r="K38" s="54"/>
      <c r="L38" s="50"/>
      <c r="M38" s="1"/>
    </row>
    <row r="39" spans="1:13" ht="15" customHeight="1" x14ac:dyDescent="0.2">
      <c r="A39" s="31"/>
      <c r="B39" s="224"/>
      <c r="C39" s="224"/>
      <c r="D39" s="224"/>
      <c r="E39" s="224"/>
      <c r="F39" s="224"/>
      <c r="G39" s="224"/>
      <c r="H39" s="224"/>
      <c r="I39" s="224"/>
      <c r="J39" s="224"/>
      <c r="K39" s="59"/>
      <c r="L39" s="5"/>
      <c r="M39" s="5"/>
    </row>
    <row r="40" spans="1:13" s="50" customFormat="1" x14ac:dyDescent="0.2">
      <c r="A40" s="31"/>
      <c r="B40" s="31"/>
      <c r="C40" s="31"/>
      <c r="D40" s="31"/>
      <c r="E40" s="31"/>
      <c r="F40" s="31"/>
      <c r="G40" s="31"/>
      <c r="H40" s="31"/>
      <c r="I40" s="31"/>
      <c r="J40" s="31"/>
      <c r="K40" s="54"/>
      <c r="L40" s="3"/>
      <c r="M40" s="3"/>
    </row>
  </sheetData>
  <sheetProtection algorithmName="SHA-512" hashValue="UtO0vaP25/0tqtRnxIQRz1EFgzPq2epR90J/vx5glkOyhF5V2CwKKEIhN/VP4Y7lgTWkHzj1ZBZYWhW7qeocAg==" saltValue="ff9XUHW/Xr5tQpf6ybCQlg==" spinCount="100000" sheet="1" selectLockedCells="1"/>
  <mergeCells count="36">
    <mergeCell ref="B22:H22"/>
    <mergeCell ref="B23:H23"/>
    <mergeCell ref="B21:H21"/>
    <mergeCell ref="B17:H17"/>
    <mergeCell ref="B18:H1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39:J39"/>
    <mergeCell ref="C36:G36"/>
    <mergeCell ref="I36:J36"/>
    <mergeCell ref="I38:J38"/>
    <mergeCell ref="C38:G38"/>
    <mergeCell ref="B35:J35"/>
    <mergeCell ref="B28:I28"/>
    <mergeCell ref="B37:J37"/>
    <mergeCell ref="B24:H24"/>
    <mergeCell ref="B27:H27"/>
    <mergeCell ref="B25:H25"/>
    <mergeCell ref="B26:H26"/>
    <mergeCell ref="B29:J29"/>
    <mergeCell ref="B33:J33"/>
    <mergeCell ref="B31:J31"/>
    <mergeCell ref="B34:J34"/>
  </mergeCells>
  <phoneticPr fontId="0" type="noConversion"/>
  <printOptions horizontalCentered="1"/>
  <pageMargins left="0.5" right="0.5" top="0.5" bottom="0" header="0" footer="0"/>
  <pageSetup scale="96"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sheetPr codeName="Sheet3"/>
  <dimension ref="B1:C43"/>
  <sheetViews>
    <sheetView zoomScaleNormal="100" workbookViewId="0">
      <selection activeCell="B9" sqref="B9"/>
    </sheetView>
  </sheetViews>
  <sheetFormatPr defaultRowHeight="12.75" x14ac:dyDescent="0.2"/>
  <cols>
    <col min="1" max="1" width="3" customWidth="1"/>
    <col min="2" max="2" width="58.5703125" customWidth="1"/>
    <col min="3" max="3" width="22.140625" customWidth="1"/>
  </cols>
  <sheetData>
    <row r="1" spans="2:3" x14ac:dyDescent="0.2">
      <c r="B1" s="80" t="s">
        <v>52</v>
      </c>
    </row>
    <row r="2" spans="2:3" x14ac:dyDescent="0.2">
      <c r="B2" s="79"/>
    </row>
    <row r="3" spans="2:3" ht="13.5" x14ac:dyDescent="0.2">
      <c r="B3" s="83" t="s">
        <v>79</v>
      </c>
    </row>
    <row r="4" spans="2:3" x14ac:dyDescent="0.2">
      <c r="B4" s="78"/>
    </row>
    <row r="5" spans="2:3" ht="15" x14ac:dyDescent="0.25">
      <c r="B5" s="100" t="s">
        <v>42</v>
      </c>
      <c r="C5" s="82"/>
    </row>
    <row r="6" spans="2:3" ht="15" x14ac:dyDescent="0.25">
      <c r="B6" s="100" t="s">
        <v>51</v>
      </c>
      <c r="C6" s="82"/>
    </row>
    <row r="7" spans="2:3" ht="15" x14ac:dyDescent="0.25">
      <c r="B7" s="100" t="s">
        <v>43</v>
      </c>
      <c r="C7" s="82"/>
    </row>
    <row r="8" spans="2:3" ht="6" customHeight="1" x14ac:dyDescent="0.25">
      <c r="B8" s="100"/>
      <c r="C8" s="82"/>
    </row>
    <row r="9" spans="2:3" ht="15" x14ac:dyDescent="0.2">
      <c r="B9" s="153" t="s">
        <v>73</v>
      </c>
      <c r="C9" s="81"/>
    </row>
    <row r="10" spans="2:3" ht="7.9" customHeight="1" x14ac:dyDescent="0.25">
      <c r="B10" s="101"/>
      <c r="C10" s="82"/>
    </row>
    <row r="11" spans="2:3" ht="15" x14ac:dyDescent="0.25">
      <c r="B11" s="81"/>
      <c r="C11" s="82"/>
    </row>
    <row r="12" spans="2:3" ht="102.75" customHeight="1" x14ac:dyDescent="0.2">
      <c r="B12" s="245" t="s">
        <v>74</v>
      </c>
      <c r="C12" s="245"/>
    </row>
    <row r="13" spans="2:3" ht="6" customHeight="1" x14ac:dyDescent="0.25">
      <c r="B13" s="154"/>
      <c r="C13" s="155"/>
    </row>
    <row r="14" spans="2:3" ht="66.75" customHeight="1" x14ac:dyDescent="0.2">
      <c r="B14" s="246" t="s">
        <v>112</v>
      </c>
      <c r="C14" s="246"/>
    </row>
    <row r="15" spans="2:3" ht="7.9" customHeight="1" x14ac:dyDescent="0.25">
      <c r="B15" s="154"/>
      <c r="C15" s="155"/>
    </row>
    <row r="16" spans="2:3" ht="15" x14ac:dyDescent="0.25">
      <c r="B16" s="156" t="s">
        <v>75</v>
      </c>
      <c r="C16" s="155"/>
    </row>
    <row r="17" spans="2:3" ht="11.45" customHeight="1" x14ac:dyDescent="0.2">
      <c r="B17" s="102" t="s">
        <v>53</v>
      </c>
      <c r="C17" s="148"/>
    </row>
    <row r="18" spans="2:3" ht="11.45" customHeight="1" x14ac:dyDescent="0.2">
      <c r="B18" s="102" t="s">
        <v>55</v>
      </c>
      <c r="C18" s="148"/>
    </row>
    <row r="19" spans="2:3" ht="11.45" customHeight="1" x14ac:dyDescent="0.2">
      <c r="B19" s="102" t="s">
        <v>54</v>
      </c>
      <c r="C19" s="107">
        <f>SUM(C17:C18)</f>
        <v>0</v>
      </c>
    </row>
    <row r="20" spans="2:3" ht="4.1500000000000004" customHeight="1" x14ac:dyDescent="0.2">
      <c r="B20" s="100"/>
      <c r="C20" s="24"/>
    </row>
    <row r="21" spans="2:3" x14ac:dyDescent="0.2">
      <c r="B21" s="100" t="s">
        <v>44</v>
      </c>
      <c r="C21" s="24"/>
    </row>
    <row r="22" spans="2:3" ht="11.45" customHeight="1" x14ac:dyDescent="0.25">
      <c r="B22" s="81"/>
      <c r="C22" s="82"/>
    </row>
    <row r="23" spans="2:3" x14ac:dyDescent="0.2">
      <c r="B23" s="103" t="s">
        <v>45</v>
      </c>
      <c r="C23" s="148"/>
    </row>
    <row r="24" spans="2:3" ht="13.15" customHeight="1" x14ac:dyDescent="0.2">
      <c r="B24" s="104" t="s">
        <v>46</v>
      </c>
      <c r="C24" s="108"/>
    </row>
    <row r="25" spans="2:3" ht="12.6" customHeight="1" x14ac:dyDescent="0.2">
      <c r="B25" s="105" t="s">
        <v>47</v>
      </c>
      <c r="C25" s="149"/>
    </row>
    <row r="26" spans="2:3" x14ac:dyDescent="0.2">
      <c r="B26" s="103" t="s">
        <v>48</v>
      </c>
      <c r="C26" s="148"/>
    </row>
    <row r="27" spans="2:3" ht="10.9" customHeight="1" x14ac:dyDescent="0.2">
      <c r="B27" s="104" t="s">
        <v>46</v>
      </c>
      <c r="C27" s="108"/>
    </row>
    <row r="28" spans="2:3" ht="11.45" customHeight="1" x14ac:dyDescent="0.2">
      <c r="B28" s="105" t="s">
        <v>48</v>
      </c>
      <c r="C28" s="149"/>
    </row>
    <row r="29" spans="2:3" ht="11.45" customHeight="1" x14ac:dyDescent="0.2">
      <c r="B29" s="104" t="s">
        <v>49</v>
      </c>
      <c r="C29" s="108"/>
    </row>
    <row r="30" spans="2:3" ht="11.45" customHeight="1" x14ac:dyDescent="0.2">
      <c r="B30" s="105" t="s">
        <v>62</v>
      </c>
      <c r="C30" s="149"/>
    </row>
    <row r="31" spans="2:3" x14ac:dyDescent="0.2">
      <c r="B31" s="105" t="s">
        <v>50</v>
      </c>
      <c r="C31" s="149"/>
    </row>
    <row r="32" spans="2:3" x14ac:dyDescent="0.2">
      <c r="B32" s="150"/>
      <c r="C32" s="151"/>
    </row>
    <row r="33" spans="2:3" ht="11.45" customHeight="1" x14ac:dyDescent="0.2">
      <c r="B33" s="152" t="s">
        <v>110</v>
      </c>
      <c r="C33" s="24"/>
    </row>
    <row r="34" spans="2:3" ht="11.45" customHeight="1" x14ac:dyDescent="0.2">
      <c r="B34" s="109" t="s">
        <v>111</v>
      </c>
      <c r="C34" s="158"/>
    </row>
    <row r="35" spans="2:3" ht="11.45" customHeight="1" x14ac:dyDescent="0.2">
      <c r="B35" s="100"/>
      <c r="C35" s="24"/>
    </row>
    <row r="36" spans="2:3" ht="11.45" customHeight="1" x14ac:dyDescent="0.2">
      <c r="B36" s="109" t="s">
        <v>78</v>
      </c>
      <c r="C36" s="157"/>
    </row>
    <row r="37" spans="2:3" ht="11.45" customHeight="1" x14ac:dyDescent="0.25">
      <c r="C37" s="82"/>
    </row>
    <row r="38" spans="2:3" ht="66" customHeight="1" x14ac:dyDescent="0.25">
      <c r="B38" s="106" t="s">
        <v>72</v>
      </c>
      <c r="C38" s="82"/>
    </row>
    <row r="39" spans="2:3" ht="11.45" customHeight="1" x14ac:dyDescent="0.25">
      <c r="C39" s="82"/>
    </row>
    <row r="40" spans="2:3" ht="15" x14ac:dyDescent="0.25">
      <c r="B40" s="156" t="s">
        <v>103</v>
      </c>
      <c r="C40" s="82"/>
    </row>
    <row r="41" spans="2:3" ht="15" x14ac:dyDescent="0.25">
      <c r="B41" s="156" t="s">
        <v>61</v>
      </c>
      <c r="C41" s="82"/>
    </row>
    <row r="42" spans="2:3" ht="15" x14ac:dyDescent="0.25">
      <c r="B42" s="156" t="s">
        <v>115</v>
      </c>
      <c r="C42" s="82"/>
    </row>
    <row r="43" spans="2:3" ht="15" x14ac:dyDescent="0.25">
      <c r="B43" s="156" t="s">
        <v>116</v>
      </c>
      <c r="C43" s="82"/>
    </row>
  </sheetData>
  <sheetProtection algorithmName="SHA-512" hashValue="C7y8RvrKHb9zYwt4Jyrrj2umeBrSqLx6b/lcLMu7BD/farU2csyE57R4oEUwJ+QpAe643quTxi/8uxtGex4+nQ==" saltValue="+GrX3UfE/RcLKEOSJoYdKA==" spinCount="100000" sheet="1" objects="1" scenarios="1"/>
  <mergeCells count="2">
    <mergeCell ref="B12:C12"/>
    <mergeCell ref="B14:C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0A930-AE13-4123-858B-AF090972F231}">
  <sheetPr codeName="Sheet4">
    <pageSetUpPr fitToPage="1"/>
  </sheetPr>
  <dimension ref="B1:E32"/>
  <sheetViews>
    <sheetView workbookViewId="0">
      <selection activeCell="B6" sqref="B6:C6"/>
    </sheetView>
  </sheetViews>
  <sheetFormatPr defaultColWidth="9.140625" defaultRowHeight="12.75" x14ac:dyDescent="0.2"/>
  <cols>
    <col min="1" max="1" width="7.7109375" style="126" customWidth="1"/>
    <col min="2" max="2" width="43.7109375" style="126" customWidth="1"/>
    <col min="3" max="3" width="30.5703125" style="126" customWidth="1"/>
    <col min="4" max="4" width="122.7109375" style="126" customWidth="1"/>
    <col min="5" max="5" width="4.42578125" style="126" customWidth="1"/>
    <col min="6" max="16384" width="9.140625" style="126"/>
  </cols>
  <sheetData>
    <row r="1" spans="2:5" ht="15" x14ac:dyDescent="0.25">
      <c r="B1" s="123"/>
      <c r="C1" s="124" t="s">
        <v>105</v>
      </c>
      <c r="D1" s="123"/>
      <c r="E1" s="125"/>
    </row>
    <row r="2" spans="2:5" ht="26.25" customHeight="1" x14ac:dyDescent="0.25">
      <c r="B2" s="127" t="s">
        <v>92</v>
      </c>
      <c r="C2" s="125"/>
      <c r="D2" s="128" t="s">
        <v>76</v>
      </c>
      <c r="E2" s="125"/>
    </row>
    <row r="3" spans="2:5" ht="15" customHeight="1" x14ac:dyDescent="0.25">
      <c r="B3" s="129" t="s">
        <v>66</v>
      </c>
      <c r="C3" s="125"/>
      <c r="D3" s="125"/>
      <c r="E3" s="125"/>
    </row>
    <row r="4" spans="2:5" ht="268.5" customHeight="1" x14ac:dyDescent="0.25">
      <c r="B4" s="130"/>
      <c r="C4" s="125"/>
      <c r="D4" s="131" t="s">
        <v>106</v>
      </c>
      <c r="E4" s="125"/>
    </row>
    <row r="5" spans="2:5" ht="15" x14ac:dyDescent="0.25">
      <c r="B5" s="125"/>
      <c r="C5" s="125"/>
      <c r="D5" s="125"/>
      <c r="E5" s="125"/>
    </row>
    <row r="6" spans="2:5" ht="15" x14ac:dyDescent="0.25">
      <c r="B6" s="247" t="s">
        <v>113</v>
      </c>
      <c r="C6" s="247"/>
      <c r="D6" s="125"/>
      <c r="E6" s="125"/>
    </row>
    <row r="7" spans="2:5" ht="15" x14ac:dyDescent="0.25">
      <c r="B7" s="162" t="s">
        <v>93</v>
      </c>
      <c r="C7" s="163"/>
      <c r="D7" s="125"/>
      <c r="E7" s="125"/>
    </row>
    <row r="8" spans="2:5" ht="15" x14ac:dyDescent="0.25">
      <c r="B8" s="132"/>
      <c r="C8" s="125"/>
      <c r="D8" s="125"/>
      <c r="E8" s="125"/>
    </row>
    <row r="9" spans="2:5" ht="13.9" customHeight="1" x14ac:dyDescent="0.25">
      <c r="B9" s="132"/>
      <c r="C9" s="125"/>
      <c r="D9" s="125"/>
      <c r="E9" s="125"/>
    </row>
    <row r="10" spans="2:5" ht="26.25" x14ac:dyDescent="0.25">
      <c r="B10" s="133" t="s">
        <v>94</v>
      </c>
      <c r="D10" s="125"/>
      <c r="E10" s="125"/>
    </row>
    <row r="11" spans="2:5" ht="15" x14ac:dyDescent="0.25">
      <c r="B11" s="126" t="s">
        <v>95</v>
      </c>
      <c r="C11" s="159"/>
      <c r="D11" s="125"/>
      <c r="E11" s="125"/>
    </row>
    <row r="12" spans="2:5" ht="15" x14ac:dyDescent="0.25">
      <c r="B12" s="134" t="s">
        <v>96</v>
      </c>
      <c r="C12" s="159"/>
      <c r="D12" s="125"/>
      <c r="E12" s="125"/>
    </row>
    <row r="13" spans="2:5" ht="15" x14ac:dyDescent="0.25">
      <c r="B13" s="134" t="s">
        <v>97</v>
      </c>
      <c r="C13" s="160"/>
      <c r="D13" s="125"/>
      <c r="E13" s="125"/>
    </row>
    <row r="14" spans="2:5" ht="15" x14ac:dyDescent="0.25">
      <c r="B14" s="134" t="s">
        <v>98</v>
      </c>
      <c r="C14" s="159"/>
      <c r="D14" s="125"/>
      <c r="E14" s="125"/>
    </row>
    <row r="15" spans="2:5" ht="15" x14ac:dyDescent="0.25">
      <c r="B15" s="134" t="s">
        <v>99</v>
      </c>
      <c r="C15" s="161"/>
      <c r="D15" s="125"/>
      <c r="E15" s="125"/>
    </row>
    <row r="16" spans="2:5" ht="15" x14ac:dyDescent="0.25">
      <c r="B16" s="123" t="s">
        <v>64</v>
      </c>
      <c r="C16" s="135">
        <f>SUM(C11:C15)</f>
        <v>0</v>
      </c>
      <c r="D16" s="136"/>
      <c r="E16" s="125"/>
    </row>
    <row r="17" spans="2:5" ht="15" x14ac:dyDescent="0.25">
      <c r="B17" s="125"/>
      <c r="C17" s="125"/>
      <c r="D17" s="125"/>
      <c r="E17" s="125"/>
    </row>
    <row r="18" spans="2:5" ht="15" x14ac:dyDescent="0.25">
      <c r="B18" s="125"/>
      <c r="C18" s="125"/>
      <c r="D18" s="125"/>
      <c r="E18" s="125"/>
    </row>
    <row r="19" spans="2:5" ht="26.25" x14ac:dyDescent="0.25">
      <c r="B19" s="133" t="s">
        <v>100</v>
      </c>
      <c r="E19" s="125"/>
    </row>
    <row r="20" spans="2:5" ht="15" x14ac:dyDescent="0.25">
      <c r="B20" s="126" t="s">
        <v>95</v>
      </c>
      <c r="C20" s="159"/>
      <c r="D20" s="137"/>
      <c r="E20" s="125"/>
    </row>
    <row r="21" spans="2:5" ht="15" x14ac:dyDescent="0.25">
      <c r="B21" s="134" t="s">
        <v>96</v>
      </c>
      <c r="C21" s="159"/>
      <c r="D21" s="137"/>
      <c r="E21" s="125"/>
    </row>
    <row r="22" spans="2:5" ht="15" x14ac:dyDescent="0.25">
      <c r="B22" s="134" t="s">
        <v>97</v>
      </c>
      <c r="C22" s="159"/>
      <c r="D22" s="137"/>
      <c r="E22" s="125"/>
    </row>
    <row r="23" spans="2:5" ht="15" x14ac:dyDescent="0.25">
      <c r="B23" s="134" t="s">
        <v>98</v>
      </c>
      <c r="C23" s="160"/>
      <c r="D23" s="137"/>
      <c r="E23" s="125"/>
    </row>
    <row r="24" spans="2:5" ht="15" x14ac:dyDescent="0.25">
      <c r="B24" s="134" t="s">
        <v>99</v>
      </c>
      <c r="C24" s="160"/>
      <c r="D24" s="137"/>
      <c r="E24" s="125"/>
    </row>
    <row r="25" spans="2:5" ht="15" x14ac:dyDescent="0.25">
      <c r="B25" s="134" t="s">
        <v>101</v>
      </c>
      <c r="C25" s="160"/>
      <c r="D25" s="137"/>
      <c r="E25" s="125"/>
    </row>
    <row r="26" spans="2:5" ht="15" x14ac:dyDescent="0.25">
      <c r="B26" s="123" t="s">
        <v>65</v>
      </c>
      <c r="C26" s="135">
        <f>SUM(C20:C25)</f>
        <v>0</v>
      </c>
      <c r="E26" s="125"/>
    </row>
    <row r="27" spans="2:5" ht="15" x14ac:dyDescent="0.25">
      <c r="E27" s="125"/>
    </row>
    <row r="28" spans="2:5" ht="15.75" thickBot="1" x14ac:dyDescent="0.3">
      <c r="B28" s="123" t="s">
        <v>71</v>
      </c>
      <c r="C28" s="138" t="e">
        <f>SUM(C16/C26)</f>
        <v>#DIV/0!</v>
      </c>
      <c r="D28" s="139" t="s">
        <v>77</v>
      </c>
      <c r="E28" s="125"/>
    </row>
    <row r="29" spans="2:5" ht="15.75" thickTop="1" x14ac:dyDescent="0.25">
      <c r="B29" s="125"/>
      <c r="C29" s="140" t="e">
        <f>IF(C28&gt;=50%,"PASS","FAIL")</f>
        <v>#DIV/0!</v>
      </c>
      <c r="D29" s="141"/>
      <c r="E29" s="125"/>
    </row>
    <row r="30" spans="2:5" ht="15" x14ac:dyDescent="0.25">
      <c r="B30" s="125"/>
      <c r="C30" s="125"/>
      <c r="D30" s="141"/>
      <c r="E30" s="125"/>
    </row>
    <row r="31" spans="2:5" ht="15" x14ac:dyDescent="0.25">
      <c r="B31" s="125"/>
      <c r="C31" s="125"/>
      <c r="D31" s="141"/>
      <c r="E31" s="125"/>
    </row>
    <row r="32" spans="2:5" ht="15" x14ac:dyDescent="0.25">
      <c r="B32" s="142" t="s">
        <v>63</v>
      </c>
    </row>
  </sheetData>
  <sheetProtection algorithmName="SHA-512" hashValue="7wl0GYzkEAr1xV1b0RGRcvBQu1qmvnie0IoX38VepzJs5WWa8uf/q6bDwipDTtZjhGkEwEdfcHTDbPC32SILOg==" saltValue="7z2FltRZhqkbsJn8qkbAug==" spinCount="100000" sheet="1" objects="1" scenarios="1"/>
  <mergeCells count="1">
    <mergeCell ref="B6:C6"/>
  </mergeCells>
  <conditionalFormatting sqref="C29">
    <cfRule type="cellIs" dxfId="5" priority="1" operator="equal">
      <formula>"FAIL"</formula>
    </cfRule>
    <cfRule type="cellIs" dxfId="4" priority="2" operator="equal">
      <formula>"PASS"</formula>
    </cfRule>
  </conditionalFormatting>
  <pageMargins left="0.25" right="0" top="0.25" bottom="0.2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2B5-C27C-43F9-9DEF-E5D5FD5288ED}">
  <sheetPr codeName="Sheet5">
    <pageSetUpPr fitToPage="1"/>
  </sheetPr>
  <dimension ref="A1:S30"/>
  <sheetViews>
    <sheetView workbookViewId="0">
      <selection activeCell="B3" sqref="B3:H3"/>
    </sheetView>
  </sheetViews>
  <sheetFormatPr defaultRowHeight="12.75" x14ac:dyDescent="0.2"/>
  <cols>
    <col min="8" max="8" width="29.42578125" customWidth="1"/>
    <col min="9" max="9" width="8.7109375" customWidth="1"/>
    <col min="10" max="10" width="30.85546875" customWidth="1"/>
    <col min="11" max="11" width="10" bestFit="1" customWidth="1"/>
    <col min="12" max="12" width="16.5703125" customWidth="1"/>
  </cols>
  <sheetData>
    <row r="1" spans="1:19" ht="15" x14ac:dyDescent="0.25">
      <c r="B1" s="88"/>
      <c r="C1" s="88"/>
      <c r="D1" s="88"/>
      <c r="E1" s="88"/>
      <c r="F1" s="88"/>
      <c r="G1" s="88"/>
      <c r="H1" s="88"/>
      <c r="I1" s="87"/>
      <c r="J1" s="122" t="s">
        <v>105</v>
      </c>
    </row>
    <row r="2" spans="1:19" ht="27.75" customHeight="1" x14ac:dyDescent="0.2">
      <c r="B2" s="252" t="s">
        <v>91</v>
      </c>
      <c r="C2" s="252"/>
      <c r="D2" s="252"/>
      <c r="E2" s="252"/>
      <c r="F2" s="252"/>
      <c r="G2" s="252"/>
      <c r="H2" s="252"/>
      <c r="I2" s="91"/>
      <c r="J2" s="111" t="s">
        <v>80</v>
      </c>
      <c r="K2" s="24"/>
      <c r="L2" s="24"/>
    </row>
    <row r="3" spans="1:19" ht="16.899999999999999" customHeight="1" x14ac:dyDescent="0.2">
      <c r="A3" s="84"/>
      <c r="B3" s="262" t="s">
        <v>67</v>
      </c>
      <c r="C3" s="262"/>
      <c r="D3" s="262"/>
      <c r="E3" s="262"/>
      <c r="F3" s="262"/>
      <c r="G3" s="262"/>
      <c r="H3" s="262"/>
      <c r="I3" s="92"/>
      <c r="J3" s="24"/>
      <c r="K3" s="24"/>
      <c r="L3" s="93"/>
      <c r="M3" s="89"/>
      <c r="N3" s="89"/>
      <c r="O3" s="89"/>
      <c r="P3" s="89"/>
      <c r="Q3" s="89"/>
      <c r="R3" s="89"/>
      <c r="S3" s="90"/>
    </row>
    <row r="4" spans="1:19" ht="16.899999999999999" customHeight="1" x14ac:dyDescent="0.2">
      <c r="A4" s="85" t="s">
        <v>57</v>
      </c>
      <c r="B4" s="262" t="s">
        <v>114</v>
      </c>
      <c r="C4" s="262"/>
      <c r="D4" s="262"/>
      <c r="E4" s="262"/>
      <c r="F4" s="262"/>
      <c r="G4" s="262"/>
      <c r="H4" s="262"/>
      <c r="I4" s="92"/>
      <c r="J4" s="24"/>
      <c r="K4" s="24"/>
      <c r="L4" s="93"/>
      <c r="M4" s="89"/>
      <c r="N4" s="89"/>
      <c r="O4" s="89"/>
      <c r="P4" s="89"/>
      <c r="Q4" s="89"/>
      <c r="R4" s="89"/>
      <c r="S4" s="90"/>
    </row>
    <row r="5" spans="1:19" ht="20.25" customHeight="1" x14ac:dyDescent="0.2">
      <c r="A5" s="85"/>
      <c r="B5" s="94"/>
      <c r="C5" s="94"/>
      <c r="D5" s="94"/>
      <c r="E5" s="92"/>
      <c r="F5" s="92"/>
      <c r="G5" s="92"/>
      <c r="H5" s="92"/>
      <c r="I5" s="92"/>
      <c r="J5" s="24"/>
      <c r="K5" s="24"/>
      <c r="L5" s="93"/>
      <c r="M5" s="89"/>
      <c r="N5" s="89"/>
      <c r="O5" s="89"/>
      <c r="P5" s="89"/>
      <c r="Q5" s="89"/>
      <c r="R5" s="89"/>
      <c r="S5" s="90"/>
    </row>
    <row r="6" spans="1:19" ht="20.25" x14ac:dyDescent="0.2">
      <c r="A6" s="85"/>
      <c r="B6" s="266" t="s">
        <v>28</v>
      </c>
      <c r="C6" s="267"/>
      <c r="D6" s="267"/>
      <c r="E6" s="267"/>
      <c r="F6" s="267"/>
      <c r="G6" s="267"/>
      <c r="H6" s="267"/>
      <c r="I6" s="268"/>
      <c r="J6" s="95" t="s">
        <v>70</v>
      </c>
      <c r="K6" s="112" t="s">
        <v>68</v>
      </c>
      <c r="L6" s="96" t="s">
        <v>69</v>
      </c>
      <c r="M6" s="90"/>
      <c r="N6" s="90"/>
      <c r="O6" s="90"/>
      <c r="P6" s="90"/>
      <c r="Q6" s="90"/>
      <c r="R6" s="90"/>
      <c r="S6" s="90"/>
    </row>
    <row r="7" spans="1:19" ht="20.25" x14ac:dyDescent="0.2">
      <c r="A7" s="85"/>
      <c r="B7" s="263" t="s">
        <v>57</v>
      </c>
      <c r="C7" s="264"/>
      <c r="D7" s="264"/>
      <c r="E7" s="264"/>
      <c r="F7" s="264"/>
      <c r="G7" s="264"/>
      <c r="H7" s="264"/>
      <c r="I7" s="265"/>
      <c r="J7" s="164"/>
      <c r="K7" s="24"/>
      <c r="L7" s="24"/>
    </row>
    <row r="8" spans="1:19" ht="20.25" x14ac:dyDescent="0.2">
      <c r="A8" s="86"/>
      <c r="B8" s="269" t="s">
        <v>48</v>
      </c>
      <c r="C8" s="270"/>
      <c r="D8" s="270"/>
      <c r="E8" s="270"/>
      <c r="F8" s="270"/>
      <c r="G8" s="270"/>
      <c r="H8" s="270"/>
      <c r="I8" s="271"/>
      <c r="J8" s="164"/>
      <c r="K8" s="24"/>
      <c r="L8" s="24"/>
    </row>
    <row r="9" spans="1:19" ht="20.25" x14ac:dyDescent="0.2">
      <c r="A9" s="85" t="s">
        <v>56</v>
      </c>
      <c r="B9" s="248" t="s">
        <v>22</v>
      </c>
      <c r="C9" s="249"/>
      <c r="D9" s="249"/>
      <c r="E9" s="249"/>
      <c r="F9" s="249"/>
      <c r="G9" s="249"/>
      <c r="H9" s="249"/>
      <c r="I9" s="250"/>
      <c r="J9" s="164"/>
      <c r="K9" s="24"/>
      <c r="L9" s="24"/>
    </row>
    <row r="10" spans="1:19" ht="20.25" x14ac:dyDescent="0.2">
      <c r="A10" s="85"/>
      <c r="B10" s="248" t="s">
        <v>58</v>
      </c>
      <c r="C10" s="249"/>
      <c r="D10" s="249"/>
      <c r="E10" s="249"/>
      <c r="F10" s="249"/>
      <c r="G10" s="249"/>
      <c r="H10" s="249"/>
      <c r="I10" s="250"/>
      <c r="J10" s="164"/>
      <c r="K10" s="24"/>
      <c r="L10" s="24"/>
    </row>
    <row r="11" spans="1:19" ht="20.25" x14ac:dyDescent="0.2">
      <c r="A11" s="85"/>
      <c r="B11" s="248" t="s">
        <v>16</v>
      </c>
      <c r="C11" s="249"/>
      <c r="D11" s="249"/>
      <c r="E11" s="249"/>
      <c r="F11" s="249"/>
      <c r="G11" s="249"/>
      <c r="H11" s="249"/>
      <c r="I11" s="250"/>
      <c r="J11" s="165"/>
      <c r="K11" s="24"/>
      <c r="L11" s="24"/>
    </row>
    <row r="12" spans="1:19" ht="20.25" x14ac:dyDescent="0.2">
      <c r="A12" s="85"/>
      <c r="B12" s="115" t="s">
        <v>83</v>
      </c>
      <c r="C12" s="116"/>
      <c r="D12" s="116"/>
      <c r="E12" s="116"/>
      <c r="F12" s="116"/>
      <c r="G12" s="116"/>
      <c r="H12" s="116"/>
      <c r="I12" s="117"/>
      <c r="J12" s="165"/>
      <c r="K12" s="24"/>
      <c r="L12" s="24"/>
    </row>
    <row r="13" spans="1:19" ht="20.25" x14ac:dyDescent="0.2">
      <c r="A13" s="85"/>
      <c r="B13" s="115" t="s">
        <v>84</v>
      </c>
      <c r="C13" s="116"/>
      <c r="D13" s="116"/>
      <c r="E13" s="116"/>
      <c r="F13" s="116"/>
      <c r="G13" s="116"/>
      <c r="H13" s="116"/>
      <c r="I13" s="117"/>
      <c r="J13" s="165"/>
      <c r="K13" s="24"/>
      <c r="L13" s="24"/>
    </row>
    <row r="14" spans="1:19" ht="20.25" x14ac:dyDescent="0.2">
      <c r="A14" s="85"/>
      <c r="B14" s="248" t="s">
        <v>85</v>
      </c>
      <c r="C14" s="249"/>
      <c r="D14" s="249"/>
      <c r="E14" s="249"/>
      <c r="F14" s="249"/>
      <c r="G14" s="249"/>
      <c r="H14" s="249"/>
      <c r="I14" s="250"/>
      <c r="J14" s="165"/>
      <c r="K14" s="24"/>
      <c r="L14" s="24"/>
    </row>
    <row r="15" spans="1:19" ht="20.25" x14ac:dyDescent="0.2">
      <c r="A15" s="85"/>
      <c r="B15" s="248" t="s">
        <v>87</v>
      </c>
      <c r="C15" s="249"/>
      <c r="D15" s="249"/>
      <c r="E15" s="249"/>
      <c r="F15" s="249"/>
      <c r="G15" s="249"/>
      <c r="H15" s="249"/>
      <c r="I15" s="250"/>
      <c r="J15" s="165"/>
      <c r="K15" s="24"/>
      <c r="L15" s="24"/>
    </row>
    <row r="16" spans="1:19" ht="20.25" x14ac:dyDescent="0.2">
      <c r="A16" s="85"/>
      <c r="B16" s="118" t="s">
        <v>86</v>
      </c>
      <c r="C16" s="119"/>
      <c r="D16" s="119"/>
      <c r="E16" s="119"/>
      <c r="F16" s="119"/>
      <c r="G16" s="119"/>
      <c r="H16" s="119"/>
      <c r="I16" s="120"/>
      <c r="J16" s="165"/>
      <c r="K16" s="24"/>
      <c r="L16" s="24"/>
    </row>
    <row r="17" spans="1:14" ht="20.25" x14ac:dyDescent="0.2">
      <c r="A17" s="85"/>
      <c r="B17" s="248" t="s">
        <v>88</v>
      </c>
      <c r="C17" s="249"/>
      <c r="D17" s="249"/>
      <c r="E17" s="249"/>
      <c r="F17" s="249"/>
      <c r="G17" s="249"/>
      <c r="H17" s="249"/>
      <c r="I17" s="250"/>
      <c r="J17" s="165"/>
      <c r="K17" s="24"/>
      <c r="L17" s="24"/>
    </row>
    <row r="18" spans="1:14" ht="20.25" x14ac:dyDescent="0.2">
      <c r="A18" s="85"/>
      <c r="B18" s="248" t="s">
        <v>89</v>
      </c>
      <c r="C18" s="249"/>
      <c r="D18" s="249"/>
      <c r="E18" s="249"/>
      <c r="F18" s="249"/>
      <c r="G18" s="249"/>
      <c r="H18" s="249"/>
      <c r="I18" s="250"/>
      <c r="J18" s="165"/>
      <c r="K18" s="24"/>
      <c r="L18" s="24"/>
    </row>
    <row r="19" spans="1:14" ht="20.25" x14ac:dyDescent="0.2">
      <c r="A19" s="85"/>
      <c r="B19" s="259" t="s">
        <v>60</v>
      </c>
      <c r="C19" s="260"/>
      <c r="D19" s="260"/>
      <c r="E19" s="260"/>
      <c r="F19" s="260"/>
      <c r="G19" s="260"/>
      <c r="H19" s="260"/>
      <c r="I19" s="261"/>
      <c r="J19" s="113">
        <f>SUM(J7:J18)</f>
        <v>0</v>
      </c>
      <c r="K19" s="97"/>
      <c r="L19" s="110"/>
      <c r="N19" s="24"/>
    </row>
    <row r="20" spans="1:14" ht="20.25" x14ac:dyDescent="0.2">
      <c r="A20" s="85"/>
      <c r="B20" s="24"/>
      <c r="C20" s="24"/>
      <c r="D20" s="24"/>
      <c r="E20" s="24"/>
      <c r="F20" s="24"/>
      <c r="G20" s="24"/>
      <c r="H20" s="24"/>
      <c r="I20" s="24"/>
      <c r="J20" s="99"/>
      <c r="K20" s="79"/>
      <c r="L20" s="98"/>
    </row>
    <row r="21" spans="1:14" ht="20.25" x14ac:dyDescent="0.2">
      <c r="A21" s="85"/>
      <c r="B21" s="256" t="s">
        <v>59</v>
      </c>
      <c r="C21" s="257"/>
      <c r="D21" s="257"/>
      <c r="E21" s="257"/>
      <c r="F21" s="257"/>
      <c r="G21" s="257"/>
      <c r="H21" s="257"/>
      <c r="I21" s="258"/>
      <c r="J21" s="164"/>
      <c r="K21" s="79"/>
      <c r="L21" s="98"/>
    </row>
    <row r="22" spans="1:14" ht="20.25" x14ac:dyDescent="0.2">
      <c r="A22" s="85"/>
      <c r="B22" s="24"/>
      <c r="C22" s="24"/>
      <c r="D22" s="24"/>
      <c r="E22" s="24"/>
      <c r="F22" s="24"/>
      <c r="G22" s="24"/>
      <c r="H22" s="24"/>
      <c r="I22" s="24"/>
      <c r="J22" s="79"/>
      <c r="K22" s="79"/>
      <c r="L22" s="98"/>
    </row>
    <row r="23" spans="1:14" ht="20.25" x14ac:dyDescent="0.2">
      <c r="A23" s="85"/>
      <c r="B23" s="253" t="s">
        <v>81</v>
      </c>
      <c r="C23" s="254"/>
      <c r="D23" s="254"/>
      <c r="E23" s="254"/>
      <c r="F23" s="254"/>
      <c r="G23" s="254"/>
      <c r="H23" s="254"/>
      <c r="I23" s="255"/>
      <c r="J23" s="114" t="e">
        <f>SUM(J19/J21)</f>
        <v>#DIV/0!</v>
      </c>
      <c r="K23" s="97" t="e">
        <f>IF(J23&gt;=5%,"PASS","FAIL")</f>
        <v>#DIV/0!</v>
      </c>
      <c r="L23" s="96" t="s">
        <v>82</v>
      </c>
    </row>
    <row r="24" spans="1:14" ht="20.25" x14ac:dyDescent="0.2">
      <c r="A24" s="85"/>
    </row>
    <row r="25" spans="1:14" ht="15" x14ac:dyDescent="0.2">
      <c r="B25" s="121" t="s">
        <v>90</v>
      </c>
    </row>
    <row r="27" spans="1:14" x14ac:dyDescent="0.2">
      <c r="B27" s="156" t="s">
        <v>104</v>
      </c>
      <c r="C27" s="166"/>
      <c r="D27" s="166"/>
      <c r="E27" s="166"/>
      <c r="F27" s="166"/>
      <c r="G27" s="166"/>
    </row>
    <row r="28" spans="1:14" x14ac:dyDescent="0.2">
      <c r="B28" s="251" t="s">
        <v>61</v>
      </c>
      <c r="C28" s="251"/>
      <c r="D28" s="251"/>
      <c r="E28" s="251"/>
      <c r="F28" s="251"/>
      <c r="G28" s="251"/>
    </row>
    <row r="29" spans="1:14" x14ac:dyDescent="0.2">
      <c r="B29" s="251" t="s">
        <v>102</v>
      </c>
      <c r="C29" s="251"/>
      <c r="D29" s="251"/>
      <c r="E29" s="251"/>
      <c r="F29" s="251"/>
      <c r="G29" s="251"/>
    </row>
    <row r="30" spans="1:14" x14ac:dyDescent="0.2">
      <c r="B30" s="251" t="s">
        <v>116</v>
      </c>
      <c r="C30" s="251"/>
      <c r="D30" s="251"/>
      <c r="E30" s="251"/>
      <c r="F30" s="251"/>
      <c r="G30" s="251"/>
    </row>
  </sheetData>
  <sheetProtection algorithmName="SHA-512" hashValue="LoP1ZLzWo+80JbrVhi1nVlb3o7ljtQb2xepW7A/hbBw432kdSF15frD3IoSkYrPDCjGwRBPoodWcMz3xZc0ycA==" saltValue="e2j/Q+ut8Y5fIbO0Sq8Krg==" spinCount="100000" sheet="1" objects="1" scenarios="1"/>
  <mergeCells count="19">
    <mergeCell ref="B11:I11"/>
    <mergeCell ref="B14:I14"/>
    <mergeCell ref="B15:I15"/>
    <mergeCell ref="B17:I17"/>
    <mergeCell ref="B28:G28"/>
    <mergeCell ref="B29:G29"/>
    <mergeCell ref="B30:G30"/>
    <mergeCell ref="B2:H2"/>
    <mergeCell ref="B23:I23"/>
    <mergeCell ref="B21:I21"/>
    <mergeCell ref="B19:I19"/>
    <mergeCell ref="B3:H3"/>
    <mergeCell ref="B4:H4"/>
    <mergeCell ref="B7:I7"/>
    <mergeCell ref="B6:I6"/>
    <mergeCell ref="B8:I8"/>
    <mergeCell ref="B9:I9"/>
    <mergeCell ref="B10:I10"/>
    <mergeCell ref="B18:I18"/>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2"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P &amp; C</vt:lpstr>
      <vt:lpstr>Mortgage Related Assets % Test </vt:lpstr>
      <vt:lpstr>Makes!Print_Area</vt:lpstr>
      <vt:lpstr>'Mortgage Related Assets % Test '!Print_Area</vt:lpstr>
      <vt:lpstr>'Revenue Metrics Test - P &amp; C'!Print_Area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Soto,Sonia</cp:lastModifiedBy>
  <cp:lastPrinted>2023-01-19T15:26:28Z</cp:lastPrinted>
  <dcterms:created xsi:type="dcterms:W3CDTF">1999-09-22T18:32:59Z</dcterms:created>
  <dcterms:modified xsi:type="dcterms:W3CDTF">2023-11-28T23:48:06Z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