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nts-filesp1\groups\Member Services\Collateral Services\Collateral Review\Tappan Tech\ZDA Program (2023)\eForm\Deliverables\1.0.3\"/>
    </mc:Choice>
  </mc:AlternateContent>
  <xr:revisionPtr revIDLastSave="0" documentId="13_ncr:1_{F0626053-9E71-4B36-974C-5D75F10C014C}" xr6:coauthVersionLast="47" xr6:coauthVersionMax="47" xr10:uidLastSave="{00000000-0000-0000-0000-000000000000}"/>
  <workbookProtection workbookAlgorithmName="SHA-512" workbookHashValue="KaixqyV1Bdnkr/PYw9F1sFX/GJrx0Us2CejLWFYYnPp60XcTZsY5LFEFWCjkznYne3z5S+a8Cm9eHM9cqU3xYQ==" workbookSaltValue="1s0cQUbdeoHoc87xUxm2cg==" workbookSpinCount="100000" lockStructure="1"/>
  <bookViews>
    <workbookView showSheetTabs="0" xWindow="-120" yWindow="-120" windowWidth="29040" windowHeight="17790" tabRatio="839" xr2:uid="{00000000-000D-0000-FFFF-FFFF00000000}"/>
  </bookViews>
  <sheets>
    <sheet name="APP_SELECTION" sheetId="2" r:id="rId1"/>
    <sheet name="APP_UNIFIED" sheetId="5" r:id="rId2"/>
    <sheet name="CERT_TDA" sheetId="16" r:id="rId3"/>
    <sheet name="CERT_CDA" sheetId="19" r:id="rId4"/>
    <sheet name="CERT_IDA" sheetId="20" r:id="rId5"/>
    <sheet name="CERT_BDA" sheetId="24" r:id="rId6"/>
    <sheet name="$DB.LOOKUP" sheetId="1" state="hidden" r:id="rId7"/>
    <sheet name="$DB.DATA" sheetId="11" state="hidden" r:id="rId8"/>
    <sheet name="$DB.CONFIG" sheetId="12" state="hidden" r:id="rId9"/>
  </sheets>
  <definedNames>
    <definedName name="ATTR_APP_TAB_TARGET">'$DB.DATA'!$C$6</definedName>
    <definedName name="ATTR_CERT_TAB_TARGET">'$DB.DATA'!$C$9</definedName>
    <definedName name="ATTR_PROG_CODE">'$DB.DATA'!$C$5</definedName>
    <definedName name="ATTR_PROG_DESC_SELECTED">'$DB.DATA'!$C$4</definedName>
    <definedName name="ATTR_PROG_DESCRIPTION">'$DB.DATA'!$C$8</definedName>
    <definedName name="ATTR_PROG_SHORTNAME">'$DB.DATA'!$C$7</definedName>
    <definedName name="CERT_DATE" localSheetId="5">CERT_BDA!$H$11</definedName>
    <definedName name="CERT_DATE" localSheetId="3">CERT_CDA!$H$11</definedName>
    <definedName name="CERT_DATE" localSheetId="4">CERT_IDA!$H$11</definedName>
    <definedName name="CERT_DATE" localSheetId="2">CERT_TDA!$H$11</definedName>
    <definedName name="CERT_MEMBER_REPRESENTATIVE_EMAIL" localSheetId="5">CERT_BDA!$F$11</definedName>
    <definedName name="CERT_MEMBER_REPRESENTATIVE_EMAIL" localSheetId="3">CERT_CDA!$F$11</definedName>
    <definedName name="CERT_MEMBER_REPRESENTATIVE_EMAIL" localSheetId="4">CERT_IDA!$F$11</definedName>
    <definedName name="CERT_MEMBER_REPRESENTATIVE_EMAIL" localSheetId="2">CERT_TDA!$F$11</definedName>
    <definedName name="CERT_MEMBER_REPRESENTATIVE_NAME" localSheetId="5">CERT_BDA!$B$11</definedName>
    <definedName name="CERT_MEMBER_REPRESENTATIVE_NAME" localSheetId="3">CERT_CDA!$B$11</definedName>
    <definedName name="CERT_MEMBER_REPRESENTATIVE_NAME" localSheetId="4">CERT_IDA!$B$11</definedName>
    <definedName name="CERT_MEMBER_REPRESENTATIVE_NAME" localSheetId="2">CERT_TDA!$B$11</definedName>
    <definedName name="CERT_MEMBER_REPRESENTATIVE_TITLE" localSheetId="5">CERT_BDA!$D$11</definedName>
    <definedName name="CERT_MEMBER_REPRESENTATIVE_TITLE" localSheetId="3">CERT_CDA!$D$11</definedName>
    <definedName name="CERT_MEMBER_REPRESENTATIVE_TITLE" localSheetId="4">CERT_IDA!$D$11</definedName>
    <definedName name="CERT_MEMBER_REPRESENTATIVE_TITLE" localSheetId="2">CERT_TDA!$D$11</definedName>
    <definedName name="CONFIG_DOC_ID">'$DB.CONFIG'!$D$5</definedName>
    <definedName name="CONFIG_DOC_NAME">'$DB.CONFIG'!$D$6</definedName>
    <definedName name="CONFIG_FORM_TITLE">'$DB.CONFIG'!$D$7</definedName>
    <definedName name="CONFIG_LOAN_MIN_SETTLEMENT_DATE">'$DB.CONFIG'!$D$9</definedName>
    <definedName name="CONFIG_LOAN_RATE_CAP">'$DB.CONFIG'!$D$10</definedName>
    <definedName name="DELETEME">#REF!</definedName>
    <definedName name="MEMBER_NAME" localSheetId="1">APP_UNIFIED!$B$6</definedName>
    <definedName name="_xlnm.Print_Titles" localSheetId="1">APP_UNIFIED!$11:$13</definedName>
    <definedName name="RANGE_LOOKUP_COUNTY_AK">'$DB.LOOKUP'!$N$70:$N$94</definedName>
    <definedName name="RANGE_LOOKUP_COUNTY_AL">'$DB.LOOKUP'!$N$3:$N$69</definedName>
    <definedName name="RANGE_LOOKUP_COUNTY_AR">'$DB.LOOKUP'!$N$110:$N$184</definedName>
    <definedName name="RANGE_LOOKUP_COUNTY_AS">'$DB.LOOKUP'!$N$3248:$N$3262</definedName>
    <definedName name="RANGE_LOOKUP_COUNTY_AZ">'$DB.LOOKUP'!$N$95:$N$109</definedName>
    <definedName name="RANGE_LOOKUP_COUNTY_CA">'$DB.LOOKUP'!$N$185:$N$242</definedName>
    <definedName name="RANGE_LOOKUP_COUNTY_CO">'$DB.LOOKUP'!$N$243:$N$305</definedName>
    <definedName name="RANGE_LOOKUP_COUNTY_CT">'$DB.LOOKUP'!$N$306:$N$313</definedName>
    <definedName name="RANGE_LOOKUP_COUNTY_DC">'$DB.LOOKUP'!$N$317</definedName>
    <definedName name="RANGE_LOOKUP_COUNTY_DE">'$DB.LOOKUP'!$N$314:$N$316</definedName>
    <definedName name="RANGE_LOOKUP_COUNTY_FL">'$DB.LOOKUP'!$N$318:$N$384</definedName>
    <definedName name="RANGE_LOOKUP_COUNTY_GA">'$DB.LOOKUP'!$N$385:$N$543</definedName>
    <definedName name="RANGE_LOOKUP_COUNTY_GU">'$DB.LOOKUP'!$N$3225:$N$3243</definedName>
    <definedName name="RANGE_LOOKUP_COUNTY_HI">'$DB.LOOKUP'!$N$544:$N$548</definedName>
    <definedName name="RANGE_LOOKUP_COUNTY_IA">'$DB.LOOKUP'!$N$787:$N$885</definedName>
    <definedName name="RANGE_LOOKUP_COUNTY_ID">'$DB.LOOKUP'!$N$549:$N$592</definedName>
    <definedName name="RANGE_LOOKUP_COUNTY_IL">'$DB.LOOKUP'!$N$593:$N$694</definedName>
    <definedName name="RANGE_LOOKUP_COUNTY_IN">'$DB.LOOKUP'!$N$695:$N$786</definedName>
    <definedName name="RANGE_LOOKUP_COUNTY_KS">'$DB.LOOKUP'!$N$886:$N$990</definedName>
    <definedName name="RANGE_LOOKUP_COUNTY_KY">'$DB.LOOKUP'!$N$991:$N$1110</definedName>
    <definedName name="RANGE_LOOKUP_COUNTY_LA">'$DB.LOOKUP'!$N$1111:$N$1174</definedName>
    <definedName name="RANGE_LOOKUP_COUNTY_MA">'$DB.LOOKUP'!$N$1215:$N$1228</definedName>
    <definedName name="RANGE_LOOKUP_COUNTY_MD">'$DB.LOOKUP'!$N$1191:$N$1214</definedName>
    <definedName name="RANGE_LOOKUP_COUNTY_ME">'$DB.LOOKUP'!$N$1175:$N$1190</definedName>
    <definedName name="RANGE_LOOKUP_COUNTY_MI">'$DB.LOOKUP'!$N$1229:$N$1311</definedName>
    <definedName name="RANGE_LOOKUP_COUNTY_MN">'$DB.LOOKUP'!$N$1312:$N$1398</definedName>
    <definedName name="RANGE_LOOKUP_COUNTY_MO">'$DB.LOOKUP'!$N$1481:$N$1595</definedName>
    <definedName name="RANGE_LOOKUP_COUNTY_MP">'$DB.LOOKUP'!$N$3244:$N$3247</definedName>
    <definedName name="RANGE_LOOKUP_COUNTY_MS">'$DB.LOOKUP'!$N$1399:$N$1480</definedName>
    <definedName name="RANGE_LOOKUP_COUNTY_MT">'$DB.LOOKUP'!$N$1596:$N$1652</definedName>
    <definedName name="RANGE_LOOKUP_COUNTY_NC">'$DB.LOOKUP'!$N$1889:$N$1988</definedName>
    <definedName name="RANGE_LOOKUP_COUNTY_ND">'$DB.LOOKUP'!$N$1989:$N$2041</definedName>
    <definedName name="RANGE_LOOKUP_COUNTY_NE">'$DB.LOOKUP'!$N$1653:$N$1745</definedName>
    <definedName name="RANGE_LOOKUP_COUNTY_NH">'$DB.LOOKUP'!$N$1763:$N$1772</definedName>
    <definedName name="RANGE_LOOKUP_COUNTY_NJ">'$DB.LOOKUP'!$N$1773:$N$1793</definedName>
    <definedName name="RANGE_LOOKUP_COUNTY_NM">'$DB.LOOKUP'!$N$1794:$N$1826</definedName>
    <definedName name="RANGE_LOOKUP_COUNTY_NV">'$DB.LOOKUP'!$N$1746:$N$1762</definedName>
    <definedName name="RANGE_LOOKUP_COUNTY_NY">'$DB.LOOKUP'!$N$1827:$N$1888</definedName>
    <definedName name="RANGE_LOOKUP_COUNTY_OH">'$DB.LOOKUP'!$N$2042:$N$2129</definedName>
    <definedName name="RANGE_LOOKUP_COUNTY_OK">'$DB.LOOKUP'!$N$2130:$N$2206</definedName>
    <definedName name="RANGE_LOOKUP_COUNTY_OR">'$DB.LOOKUP'!$N$2207:$N$2242</definedName>
    <definedName name="RANGE_LOOKUP_COUNTY_PA">'$DB.LOOKUP'!$N$2243:$N$2309</definedName>
    <definedName name="RANGE_LOOKUP_COUNTY_PLACEHOLDER">TBL_LOOKUP_COUNTY_PLACEHOLDER[COUNTY_PLACEHOLDER]</definedName>
    <definedName name="RANGE_LOOKUP_COUNTY_PR">'$DB.LOOKUP'!$N$3144:$N$3221</definedName>
    <definedName name="RANGE_LOOKUP_COUNTY_RI">'$DB.LOOKUP'!$N$2310:$N$2314</definedName>
    <definedName name="RANGE_LOOKUP_COUNTY_SC">'$DB.LOOKUP'!$N$2315:$N$2360</definedName>
    <definedName name="RANGE_LOOKUP_COUNTY_SD">'$DB.LOOKUP'!$N$2361:$N$2426</definedName>
    <definedName name="RANGE_LOOKUP_COUNTY_TN">'$DB.LOOKUP'!$N$2427:$N$2521</definedName>
    <definedName name="RANGE_LOOKUP_COUNTY_TX">'$DB.LOOKUP'!$N$2522:$N$2775</definedName>
    <definedName name="RANGE_LOOKUP_COUNTY_UT">'$DB.LOOKUP'!$N$2776:$N$2804</definedName>
    <definedName name="RANGE_LOOKUP_COUNTY_VA">'$DB.LOOKUP'!$N$2819:$N$2954</definedName>
    <definedName name="RANGE_LOOKUP_COUNTY_VI">'$DB.LOOKUP'!$N$3222:$N$3224</definedName>
    <definedName name="RANGE_LOOKUP_COUNTY_VT">'$DB.LOOKUP'!$N$2805:$N$2818</definedName>
    <definedName name="RANGE_LOOKUP_COUNTY_WA">'$DB.LOOKUP'!$N$2955:$N$2993</definedName>
    <definedName name="RANGE_LOOKUP_COUNTY_WI">'$DB.LOOKUP'!$N$3049:$N$3120</definedName>
    <definedName name="RANGE_LOOKUP_COUNTY_WV">'$DB.LOOKUP'!$N$2994:$N$3048</definedName>
    <definedName name="RANGE_LOOKUP_COUNTY_WY">'$DB.LOOKUP'!$N$3121:$N$3143</definedName>
    <definedName name="RANGE_LOOKUP_LOANPURPOSE">TBL_LOOKUP_LOANPURPOSE[LOAN_PURPOSE]</definedName>
    <definedName name="RANGE_LOOKUP_LOANPURPOSE_BDA">'$DB.LOOKUP'!$U$27:$U$36</definedName>
    <definedName name="RANGE_LOOKUP_LOANPURPOSE_CDA">'$DB.LOOKUP'!$U$11:$U$16</definedName>
    <definedName name="RANGE_LOOKUP_LOANPURPOSE_IDA">'$DB.LOOKUP'!$U$17:$U$26</definedName>
    <definedName name="RANGE_LOOKUP_LOANPURPOSE_TDA">'$DB.LOOKUP'!$U$3:$U$10</definedName>
    <definedName name="RANGE_LOOKUP_LOANSEC_TYPE">TBL_LOOKUP_LOANSEC_TYPE[LOANSEC_TYPE]</definedName>
    <definedName name="RANGE_LOOKUP_PROGRAM_CODE">TBL_LOOKUP_PROGRAMS[PROGRAM_CODE]</definedName>
    <definedName name="RANGE_LOOKUP_PROGRAM_DESCRIPTIONS">TBL_LOOKUP_PROGRAMS[PROGRAM_DESCRIPTION]</definedName>
    <definedName name="RANGE_LOOKUP_PROGRAM_SHORTNAMES">TBL_LOOKUP_PROGRAMS[PROGRAM_SHORTNAME]</definedName>
    <definedName name="RANGE_LOOKUP_PROPERTYTYPE">TBL_LOOKUP_LOANSEC_TYPE[LOANSEC_TYPE]</definedName>
    <definedName name="RANGE_LOOKUP_STATE_ALLSTATES">TBL_LOOKUP_STATES[STATE_CODE]</definedName>
    <definedName name="RANGE_LOOKUP_YESNO">TBL_LOOKUP_YESNO[LOOKUP_YESNO]</definedName>
    <definedName name="RANGE_LOOKUP_YESNONA">TBL_LOOKUP_YESNONA[LOOKUP_YESNONA]</definedName>
    <definedName name="TARGET_TOP" localSheetId="1">APP_UNIFIED!$B$6</definedName>
    <definedName name="TARGET_TOP" localSheetId="5">CERT_BDA!$A$1</definedName>
    <definedName name="TARGET_TOP" localSheetId="3">CERT_CDA!$A$1</definedName>
    <definedName name="TARGET_TOP" localSheetId="4">CERT_IDA!$A$1</definedName>
    <definedName name="TARGET_TOP" localSheetId="2">CERT_TDA!$A$1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5" l="1"/>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P16" i="5" l="1"/>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D6" i="12"/>
  <c r="E14" i="5" l="1"/>
  <c r="G6" i="5"/>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2" i="5"/>
  <c r="B253" i="5"/>
  <c r="B254" i="5"/>
  <c r="B255" i="5"/>
  <c r="B256" i="5"/>
  <c r="B257" i="5"/>
  <c r="B258" i="5"/>
  <c r="B259" i="5"/>
  <c r="B260" i="5"/>
  <c r="B261" i="5"/>
  <c r="B262" i="5"/>
  <c r="B263" i="5"/>
  <c r="B264" i="5"/>
  <c r="B265" i="5"/>
  <c r="C36" i="5"/>
  <c r="C37" i="5"/>
  <c r="C38" i="5"/>
  <c r="C39" i="5"/>
  <c r="B36" i="5"/>
  <c r="B37" i="5"/>
  <c r="B38" i="5"/>
  <c r="B39" i="5"/>
  <c r="C35" i="5"/>
  <c r="B35" i="5"/>
  <c r="C34" i="5"/>
  <c r="B34" i="5"/>
  <c r="C33" i="5"/>
  <c r="B33" i="5"/>
  <c r="C32" i="5"/>
  <c r="B32" i="5"/>
  <c r="C31" i="5"/>
  <c r="B31" i="5"/>
  <c r="C30" i="5"/>
  <c r="B30" i="5"/>
  <c r="B251" i="5" l="1"/>
  <c r="C29" i="5"/>
  <c r="B29" i="5"/>
  <c r="C28" i="5"/>
  <c r="B28" i="5"/>
  <c r="C27" i="5"/>
  <c r="B27" i="5"/>
  <c r="C26" i="5"/>
  <c r="B26" i="5"/>
  <c r="C25" i="5"/>
  <c r="B25" i="5"/>
  <c r="C24" i="5"/>
  <c r="C23" i="5"/>
  <c r="B23" i="5"/>
  <c r="C22" i="5"/>
  <c r="C21" i="5"/>
  <c r="B21" i="5"/>
  <c r="C20" i="5"/>
  <c r="B20" i="5"/>
  <c r="C19" i="5"/>
  <c r="B19" i="5"/>
  <c r="C18" i="5"/>
  <c r="B18" i="5"/>
  <c r="C17" i="5"/>
  <c r="B24" i="5" l="1"/>
  <c r="B16" i="5"/>
  <c r="B22" i="5"/>
  <c r="B17" i="5"/>
  <c r="C16" i="5" l="1"/>
  <c r="C20" i="2"/>
  <c r="D19" i="2"/>
  <c r="C19" i="2" s="1"/>
  <c r="D18" i="2"/>
  <c r="C18" i="2" s="1"/>
  <c r="D17" i="2"/>
  <c r="C17" i="2" s="1"/>
  <c r="D16" i="2"/>
  <c r="C16" i="2" s="1"/>
  <c r="D15" i="2"/>
  <c r="C15" i="2" s="1"/>
  <c r="D14" i="2"/>
  <c r="C14" i="2" s="1"/>
  <c r="B3" i="2"/>
  <c r="C4" i="11" l="1"/>
  <c r="C5" i="11" s="1" a="1"/>
  <c r="C5" i="11" s="1"/>
  <c r="F6" i="5" s="1"/>
  <c r="B7" i="2"/>
  <c r="B4" i="2" l="1"/>
  <c r="C9" i="11" a="1"/>
  <c r="C9" i="11" s="1"/>
  <c r="C6" i="11" a="1"/>
  <c r="C6" i="11" s="1"/>
  <c r="H13" i="24" s="1"/>
  <c r="B2" i="2"/>
  <c r="I6" i="5" a="1"/>
  <c r="K6" i="5" a="1"/>
  <c r="J6" i="5" a="1"/>
  <c r="B8" i="24" a="1"/>
  <c r="B8" i="20" a="1"/>
  <c r="B8" i="19" a="1"/>
  <c r="B8" i="16" a="1"/>
  <c r="I6" i="5" l="1"/>
  <c r="H13" i="16"/>
  <c r="H13" i="20"/>
  <c r="B6" i="2"/>
  <c r="E7" i="2" s="1"/>
  <c r="H13" i="19"/>
  <c r="B8" i="24"/>
  <c r="J6" i="5"/>
  <c r="K6" i="5"/>
  <c r="B8" i="20"/>
  <c r="B8" i="19"/>
  <c r="B8" i="16"/>
  <c r="C8" i="11"/>
  <c r="C7" i="11"/>
  <c r="B1" i="24" l="1"/>
  <c r="B1" i="19"/>
  <c r="B1" i="5"/>
  <c r="B1" i="20"/>
  <c r="B1" i="16"/>
  <c r="H6" i="5"/>
  <c r="L6" i="5"/>
  <c r="B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<sst xmlns="http://schemas.openxmlformats.org/spreadsheetml/2006/main" count="10174" uniqueCount="5538">
  <si>
    <t>PROGRAM_CODE</t>
  </si>
  <si>
    <t>PROGRAM_DESCRIPTION</t>
  </si>
  <si>
    <t>PROGRAM_SHORTNAME</t>
  </si>
  <si>
    <t>$DB.LOOKUP.TBL_LOOKUP_PROGRAMS</t>
  </si>
  <si>
    <r>
      <t>$DB.DATA -- Shared Attributes (</t>
    </r>
    <r>
      <rPr>
        <i/>
        <sz val="11"/>
        <color theme="1"/>
        <rFont val="Calibri"/>
        <family val="2"/>
        <scheme val="minor"/>
      </rPr>
      <t>not extensively build out for data aggregation &amp; export, just to support limited attribute sharing in a centralized location)</t>
    </r>
  </si>
  <si>
    <t>ATTR_ID</t>
  </si>
  <si>
    <t>ATTR_DESC</t>
  </si>
  <si>
    <t>ATTR_VAL</t>
  </si>
  <si>
    <t>Program Code Selection</t>
  </si>
  <si>
    <t>APP_TAB_TARGET</t>
  </si>
  <si>
    <t>Application Tab / Hyperlink Target</t>
  </si>
  <si>
    <t>PROG_SHORTNAME</t>
  </si>
  <si>
    <t>PROG_DESCRIPTION</t>
  </si>
  <si>
    <t>Selected Program Short Name</t>
  </si>
  <si>
    <t>Selected Program Description</t>
  </si>
  <si>
    <t>$DB.LOOKUP.TBL_APP_TARGETS</t>
  </si>
  <si>
    <t>PROGRAM_LOANTYPE_CODE</t>
  </si>
  <si>
    <t>STATE_CODE</t>
  </si>
  <si>
    <t>NJ</t>
  </si>
  <si>
    <t>NY</t>
  </si>
  <si>
    <t>PR</t>
  </si>
  <si>
    <t>VI</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</si>
  <si>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</si>
  <si>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</si>
  <si>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</si>
  <si>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</si>
  <si>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</si>
  <si>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</si>
  <si>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</si>
  <si>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</si>
  <si>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</si>
  <si>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</si>
  <si>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</si>
  <si>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</si>
  <si>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</si>
  <si>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</si>
  <si>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</si>
  <si>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</si>
  <si>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</si>
  <si>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</si>
  <si>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</si>
  <si>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</si>
  <si>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</si>
  <si>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</si>
  <si>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</si>
  <si>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</si>
  <si>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</si>
  <si>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</si>
  <si>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</si>
  <si>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</si>
  <si>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</si>
  <si>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</si>
  <si>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</si>
  <si>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</si>
  <si>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</si>
  <si>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</si>
  <si>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</si>
  <si>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</si>
  <si>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</si>
  <si>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</si>
  <si>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</si>
  <si>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</si>
  <si>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</si>
  <si>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</si>
  <si>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</si>
  <si>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</si>
  <si>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</si>
  <si>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</si>
  <si>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</si>
  <si>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</si>
  <si>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</si>
  <si>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STATE_NAME</t>
  </si>
  <si>
    <t>GU</t>
  </si>
  <si>
    <t>MP</t>
  </si>
  <si>
    <t>AS</t>
  </si>
  <si>
    <t>Guam</t>
  </si>
  <si>
    <t>Northern Marinara Islands</t>
  </si>
  <si>
    <t>American Samoa</t>
  </si>
  <si>
    <t>Puerto Rico</t>
  </si>
  <si>
    <t>US Virgin Islands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</si>
  <si>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</si>
  <si>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</si>
  <si>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</si>
  <si>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</si>
  <si>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</si>
  <si>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</si>
  <si>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</si>
  <si>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</si>
  <si>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</si>
  <si>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</si>
  <si>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</si>
  <si>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</si>
  <si>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</si>
  <si>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</si>
  <si>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</si>
  <si>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</si>
  <si>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</si>
  <si>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</si>
  <si>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</si>
  <si>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</si>
  <si>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</si>
  <si>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</si>
  <si>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</si>
  <si>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</si>
  <si>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</si>
  <si>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</si>
  <si>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</si>
  <si>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</si>
  <si>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</si>
  <si>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</si>
  <si>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</si>
  <si>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</si>
  <si>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</si>
  <si>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</si>
  <si>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</si>
  <si>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</si>
  <si>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</si>
  <si>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</si>
  <si>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</si>
  <si>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</si>
  <si>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</si>
  <si>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</si>
  <si>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</si>
  <si>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</si>
  <si>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</si>
  <si>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</si>
  <si>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</si>
  <si>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</si>
  <si>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</si>
  <si>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</si>
  <si>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$DB.LOOKUP.RANGE_LOOKUP_COUNTY</t>
  </si>
  <si>
    <t>Select State First</t>
  </si>
  <si>
    <t>COUNTY_CODE</t>
  </si>
  <si>
    <t>Autauga</t>
  </si>
  <si>
    <t>AL_AUTAUGA</t>
  </si>
  <si>
    <t>Baldwin</t>
  </si>
  <si>
    <t>AL_BALDWIN</t>
  </si>
  <si>
    <t>Barbour</t>
  </si>
  <si>
    <t>AL_BARBOUR</t>
  </si>
  <si>
    <t>Bibb</t>
  </si>
  <si>
    <t>AL_BIBB</t>
  </si>
  <si>
    <t>Blount</t>
  </si>
  <si>
    <t>AL_BLOUNT</t>
  </si>
  <si>
    <t>Bullock</t>
  </si>
  <si>
    <t>AL_BULLOCK</t>
  </si>
  <si>
    <t>Butler</t>
  </si>
  <si>
    <t>AL_BUTLER</t>
  </si>
  <si>
    <t>Calhoun</t>
  </si>
  <si>
    <t>AL_CALHOUN</t>
  </si>
  <si>
    <t>Chambers</t>
  </si>
  <si>
    <t>AL_CHAMBERS</t>
  </si>
  <si>
    <t>Cherokee</t>
  </si>
  <si>
    <t>AL_CHEROKEE</t>
  </si>
  <si>
    <t>Chilton</t>
  </si>
  <si>
    <t>AL_CHILTON</t>
  </si>
  <si>
    <t>Choctaw</t>
  </si>
  <si>
    <t>AL_CHOCTAW</t>
  </si>
  <si>
    <t>Clarke</t>
  </si>
  <si>
    <t>AL_CLARKE</t>
  </si>
  <si>
    <t>Clay</t>
  </si>
  <si>
    <t>AL_CLAY</t>
  </si>
  <si>
    <t>Cleburne</t>
  </si>
  <si>
    <t>AL_CLEBURNE</t>
  </si>
  <si>
    <t>Coffee</t>
  </si>
  <si>
    <t>AL_COFFEE</t>
  </si>
  <si>
    <t>Colbert</t>
  </si>
  <si>
    <t>AL_COLBERT</t>
  </si>
  <si>
    <t>Conecuh</t>
  </si>
  <si>
    <t>AL_CONECUH</t>
  </si>
  <si>
    <t>Coosa</t>
  </si>
  <si>
    <t>AL_COOSA</t>
  </si>
  <si>
    <t>Covington</t>
  </si>
  <si>
    <t>AL_COVINGTON</t>
  </si>
  <si>
    <t>Crenshaw</t>
  </si>
  <si>
    <t>AL_CRENSHAW</t>
  </si>
  <si>
    <t>Cullman</t>
  </si>
  <si>
    <t>AL_CULLMAN</t>
  </si>
  <si>
    <t>Dale</t>
  </si>
  <si>
    <t>AL_DALE</t>
  </si>
  <si>
    <t>Dallas</t>
  </si>
  <si>
    <t>AL_DALLAS</t>
  </si>
  <si>
    <t>DeKalb</t>
  </si>
  <si>
    <t>AL_DEKALB</t>
  </si>
  <si>
    <t>Elmore</t>
  </si>
  <si>
    <t>AL_ELMORE</t>
  </si>
  <si>
    <t>Escambia</t>
  </si>
  <si>
    <t>AL_ESCAMBIA</t>
  </si>
  <si>
    <t>Etowah</t>
  </si>
  <si>
    <t>AL_ETOWAH</t>
  </si>
  <si>
    <t>Fayette</t>
  </si>
  <si>
    <t>AL_FAYETTE</t>
  </si>
  <si>
    <t>Franklin</t>
  </si>
  <si>
    <t>AL_FRANKLIN</t>
  </si>
  <si>
    <t>Geneva</t>
  </si>
  <si>
    <t>AL_GENEVA</t>
  </si>
  <si>
    <t>Greene</t>
  </si>
  <si>
    <t>AL_GREENE</t>
  </si>
  <si>
    <t>Hale</t>
  </si>
  <si>
    <t>AL_HALE</t>
  </si>
  <si>
    <t>Henry</t>
  </si>
  <si>
    <t>AL_HENRY</t>
  </si>
  <si>
    <t>Houston</t>
  </si>
  <si>
    <t>AL_HOUSTON</t>
  </si>
  <si>
    <t>Jackson</t>
  </si>
  <si>
    <t>AL_JACKSON</t>
  </si>
  <si>
    <t>Jefferson</t>
  </si>
  <si>
    <t>AL_JEFFERSON</t>
  </si>
  <si>
    <t>Lamar</t>
  </si>
  <si>
    <t>AL_LAMAR</t>
  </si>
  <si>
    <t>Lauderdale</t>
  </si>
  <si>
    <t>AL_LAUDERDALE</t>
  </si>
  <si>
    <t>Lawrence</t>
  </si>
  <si>
    <t>AL_LAWRENCE</t>
  </si>
  <si>
    <t>Lee</t>
  </si>
  <si>
    <t>AL_LEE</t>
  </si>
  <si>
    <t>Limestone</t>
  </si>
  <si>
    <t>AL_LIMESTONE</t>
  </si>
  <si>
    <t>Lowndes</t>
  </si>
  <si>
    <t>AL_LOWNDES</t>
  </si>
  <si>
    <t>Macon</t>
  </si>
  <si>
    <t>AL_MACON</t>
  </si>
  <si>
    <t>Madison</t>
  </si>
  <si>
    <t>AL_MADISON</t>
  </si>
  <si>
    <t>Marengo</t>
  </si>
  <si>
    <t>AL_MARENGO</t>
  </si>
  <si>
    <t>Marion</t>
  </si>
  <si>
    <t>AL_MARION</t>
  </si>
  <si>
    <t>Marshall</t>
  </si>
  <si>
    <t>AL_MARSHALL</t>
  </si>
  <si>
    <t>Mobile</t>
  </si>
  <si>
    <t>AL_MOBILE</t>
  </si>
  <si>
    <t>Monroe</t>
  </si>
  <si>
    <t>AL_MONROE</t>
  </si>
  <si>
    <t>Montgomery</t>
  </si>
  <si>
    <t>AL_MONTGOMERY</t>
  </si>
  <si>
    <t>Morgan</t>
  </si>
  <si>
    <t>AL_MORGAN</t>
  </si>
  <si>
    <t>Perry</t>
  </si>
  <si>
    <t>AL_PERRY</t>
  </si>
  <si>
    <t>Pickens</t>
  </si>
  <si>
    <t>AL_PICKENS</t>
  </si>
  <si>
    <t>Pike</t>
  </si>
  <si>
    <t>AL_PIKE</t>
  </si>
  <si>
    <t>Randolph</t>
  </si>
  <si>
    <t>AL_RANDOLPH</t>
  </si>
  <si>
    <t>Russell</t>
  </si>
  <si>
    <t>AL_RUSSELL</t>
  </si>
  <si>
    <t>St. Clair</t>
  </si>
  <si>
    <t>AL_ST. CLAIR</t>
  </si>
  <si>
    <t>Shelby</t>
  </si>
  <si>
    <t>AL_SHELBY</t>
  </si>
  <si>
    <t>Sumter</t>
  </si>
  <si>
    <t>AL_SUMTER</t>
  </si>
  <si>
    <t>Talladega</t>
  </si>
  <si>
    <t>AL_TALLADEGA</t>
  </si>
  <si>
    <t>Tallapoosa</t>
  </si>
  <si>
    <t>AL_TALLAPOOSA</t>
  </si>
  <si>
    <t>Tuscaloosa</t>
  </si>
  <si>
    <t>AL_TUSCALOOSA</t>
  </si>
  <si>
    <t>Walker</t>
  </si>
  <si>
    <t>AL_WALKER</t>
  </si>
  <si>
    <t>AL_WASHINGTON</t>
  </si>
  <si>
    <t>Wilcox</t>
  </si>
  <si>
    <t>AL_WILCOX</t>
  </si>
  <si>
    <t>Winston</t>
  </si>
  <si>
    <t>AL_WINSTON</t>
  </si>
  <si>
    <t>Aleutians East Borough</t>
  </si>
  <si>
    <t>AK_ALEUTIANS EAST BOROUGH</t>
  </si>
  <si>
    <t>Aleutians West Census Area</t>
  </si>
  <si>
    <t>AK_ALEUTIANS WEST CENSUS AREA</t>
  </si>
  <si>
    <t>Anchorage Borough</t>
  </si>
  <si>
    <t>AK_ANCHORAGE BOROUGH</t>
  </si>
  <si>
    <t>Bethel Census Area</t>
  </si>
  <si>
    <t>AK_BETHEL CENSUS AREA</t>
  </si>
  <si>
    <t>Bristol Bay Borough</t>
  </si>
  <si>
    <t>AK_BRISTOL BAY BOROUGH</t>
  </si>
  <si>
    <t>Dillingham Census Area</t>
  </si>
  <si>
    <t>AK_DILLINGHAM CENSUS AREA</t>
  </si>
  <si>
    <t>Fairbanks North Star Borough</t>
  </si>
  <si>
    <t>AK_FAIRBANKS NORTH STAR BOROUGH</t>
  </si>
  <si>
    <t>Haines Borough</t>
  </si>
  <si>
    <t>AK_HAINES BOROUGH</t>
  </si>
  <si>
    <t>Juneau Borough</t>
  </si>
  <si>
    <t>AK_JUNEAU BOROUGH</t>
  </si>
  <si>
    <t>Kenai Peninsula Borough</t>
  </si>
  <si>
    <t>AK_KENAI PENINSULA BOROUGH</t>
  </si>
  <si>
    <t>Ketchikan Gateway Borough</t>
  </si>
  <si>
    <t>AK_KETCHIKAN GATEWAY BOROUGH</t>
  </si>
  <si>
    <t>Kodiak Island Borough</t>
  </si>
  <si>
    <t>AK_KODIAK ISLAND BOROUGH</t>
  </si>
  <si>
    <t>Lake and Peninsula Borough</t>
  </si>
  <si>
    <t>AK_LAKE AND PENINSULA BOROUGH</t>
  </si>
  <si>
    <t>Matanuska-Susitna Borough</t>
  </si>
  <si>
    <t>AK_MATANUSKA-SUSITNA BOROUGH</t>
  </si>
  <si>
    <t>Nome Census Area</t>
  </si>
  <si>
    <t>AK_NOME CENSUS AREA</t>
  </si>
  <si>
    <t>North Slope Borough</t>
  </si>
  <si>
    <t>AK_NORTH SLOPE BOROUGH</t>
  </si>
  <si>
    <t>Northwest Arctic Borough</t>
  </si>
  <si>
    <t>AK_NORTHWEST ARCTIC BOROUGH</t>
  </si>
  <si>
    <t>Prince of Wales-Outer Ketchikan Census</t>
  </si>
  <si>
    <t>AK_PRINCE OF WALES-OUTER KETCHIKAN CENSUS</t>
  </si>
  <si>
    <t>Sitka Borough</t>
  </si>
  <si>
    <t>AK_SITKA BOROUGH</t>
  </si>
  <si>
    <t>Skagway-Yakutat-Angoon Census Area</t>
  </si>
  <si>
    <t>AK_SKAGWAY-YAKUTAT-ANGOON CENSUS AREA</t>
  </si>
  <si>
    <t>Southeast Fairbanks Census Area</t>
  </si>
  <si>
    <t>AK_SOUTHEAST FAIRBANKS CENSUS AREA</t>
  </si>
  <si>
    <t>Valdez-Cordova Census Area</t>
  </si>
  <si>
    <t>AK_VALDEZ-CORDOVA CENSUS AREA</t>
  </si>
  <si>
    <t>Wade Hampton Census Area</t>
  </si>
  <si>
    <t>AK_WADE HAMPTON CENSUS AREA</t>
  </si>
  <si>
    <t>Wrangell-Petersburg Census Area</t>
  </si>
  <si>
    <t>AK_WRANGELL-PETERSBURG CENSUS AREA</t>
  </si>
  <si>
    <t>Yukon-Koyukuk Census Area</t>
  </si>
  <si>
    <t>AK_YUKON-KOYUKUK CENSUS AREA</t>
  </si>
  <si>
    <t>Apache</t>
  </si>
  <si>
    <t>AZ_APACHE</t>
  </si>
  <si>
    <t>Cochise</t>
  </si>
  <si>
    <t>AZ_COCHISE</t>
  </si>
  <si>
    <t>Coconino</t>
  </si>
  <si>
    <t>AZ_COCONINO</t>
  </si>
  <si>
    <t>Gila</t>
  </si>
  <si>
    <t>AZ_GILA</t>
  </si>
  <si>
    <t>Graham</t>
  </si>
  <si>
    <t>AZ_GRAHAM</t>
  </si>
  <si>
    <t>Greenlee</t>
  </si>
  <si>
    <t>AZ_GREENLEE</t>
  </si>
  <si>
    <t>La Paz</t>
  </si>
  <si>
    <t>AZ_LA PAZ</t>
  </si>
  <si>
    <t>Maricopa</t>
  </si>
  <si>
    <t>AZ_MARICOPA</t>
  </si>
  <si>
    <t>Mohave</t>
  </si>
  <si>
    <t>AZ_MOHAVE</t>
  </si>
  <si>
    <t>Navajo</t>
  </si>
  <si>
    <t>AZ_NAVAJO</t>
  </si>
  <si>
    <t>Pima</t>
  </si>
  <si>
    <t>AZ_PIMA</t>
  </si>
  <si>
    <t>Pinal</t>
  </si>
  <si>
    <t>AZ_PINAL</t>
  </si>
  <si>
    <t>Santa Cruz</t>
  </si>
  <si>
    <t>AZ_SANTA CRUZ</t>
  </si>
  <si>
    <t>Yavapai</t>
  </si>
  <si>
    <t>AZ_YAVAPAI</t>
  </si>
  <si>
    <t>Yuma</t>
  </si>
  <si>
    <t>AZ_YUMA</t>
  </si>
  <si>
    <t>AR_ARKANSAS</t>
  </si>
  <si>
    <t>Ashley</t>
  </si>
  <si>
    <t>AR_ASHLEY</t>
  </si>
  <si>
    <t>Baxter</t>
  </si>
  <si>
    <t>AR_BAXTER</t>
  </si>
  <si>
    <t>Benton</t>
  </si>
  <si>
    <t>AR_BENTON</t>
  </si>
  <si>
    <t>Boone</t>
  </si>
  <si>
    <t>AR_BOONE</t>
  </si>
  <si>
    <t>Bradley</t>
  </si>
  <si>
    <t>AR_BRADLEY</t>
  </si>
  <si>
    <t>AR_CALHOUN</t>
  </si>
  <si>
    <t>Carroll</t>
  </si>
  <si>
    <t>AR_CARROLL</t>
  </si>
  <si>
    <t>Chicot</t>
  </si>
  <si>
    <t>AR_CHICOT</t>
  </si>
  <si>
    <t>Clark</t>
  </si>
  <si>
    <t>AR_CLARK</t>
  </si>
  <si>
    <t>AR_CLAY</t>
  </si>
  <si>
    <t>AR_CLEBURNE</t>
  </si>
  <si>
    <t>Cleveland</t>
  </si>
  <si>
    <t>AR_CLEVELAND</t>
  </si>
  <si>
    <t>Columbia</t>
  </si>
  <si>
    <t>AR_COLUMBIA</t>
  </si>
  <si>
    <t>Conway</t>
  </si>
  <si>
    <t>AR_CONWAY</t>
  </si>
  <si>
    <t>Craighead</t>
  </si>
  <si>
    <t>AR_CRAIGHEAD</t>
  </si>
  <si>
    <t>Crawford</t>
  </si>
  <si>
    <t>AR_CRAWFORD</t>
  </si>
  <si>
    <t>Crittenden</t>
  </si>
  <si>
    <t>AR_CRITTENDEN</t>
  </si>
  <si>
    <t>Cross</t>
  </si>
  <si>
    <t>AR_CROSS</t>
  </si>
  <si>
    <t>AR_DALLAS</t>
  </si>
  <si>
    <t>Desha</t>
  </si>
  <si>
    <t>AR_DESHA</t>
  </si>
  <si>
    <t>Drew</t>
  </si>
  <si>
    <t>AR_DREW</t>
  </si>
  <si>
    <t>Faulkner</t>
  </si>
  <si>
    <t>AR_FAULKNER</t>
  </si>
  <si>
    <t>AR_FRANKLIN</t>
  </si>
  <si>
    <t>Fulton</t>
  </si>
  <si>
    <t>AR_FULTON</t>
  </si>
  <si>
    <t>Garland</t>
  </si>
  <si>
    <t>AR_GARLAND</t>
  </si>
  <si>
    <t>Grant</t>
  </si>
  <si>
    <t>AR_GRANT</t>
  </si>
  <si>
    <t>AR_GREENE</t>
  </si>
  <si>
    <t>Hempstead</t>
  </si>
  <si>
    <t>AR_HEMPSTEAD</t>
  </si>
  <si>
    <t>Hot Spring</t>
  </si>
  <si>
    <t>AR_HOT SPRING</t>
  </si>
  <si>
    <t>Howard</t>
  </si>
  <si>
    <t>AR_HOWARD</t>
  </si>
  <si>
    <t>Independence</t>
  </si>
  <si>
    <t>AR_INDEPENDENCE</t>
  </si>
  <si>
    <t>Izard</t>
  </si>
  <si>
    <t>AR_IZARD</t>
  </si>
  <si>
    <t>AR_JACKSON</t>
  </si>
  <si>
    <t>AR_JEFFERSON</t>
  </si>
  <si>
    <t>Johnson</t>
  </si>
  <si>
    <t>AR_JOHNSON</t>
  </si>
  <si>
    <t>Lafayette</t>
  </si>
  <si>
    <t>AR_LAFAYETTE</t>
  </si>
  <si>
    <t>AR_LAWRENCE</t>
  </si>
  <si>
    <t>AR_LEE</t>
  </si>
  <si>
    <t>Lincoln</t>
  </si>
  <si>
    <t>AR_LINCOLN</t>
  </si>
  <si>
    <t>Little River</t>
  </si>
  <si>
    <t>AR_LITTLE RIVER</t>
  </si>
  <si>
    <t>Logan</t>
  </si>
  <si>
    <t>AR_LOGAN</t>
  </si>
  <si>
    <t>Lonoke</t>
  </si>
  <si>
    <t>AR_LONOKE</t>
  </si>
  <si>
    <t>AR_MADISON</t>
  </si>
  <si>
    <t>AR_MARION</t>
  </si>
  <si>
    <t>Miller</t>
  </si>
  <si>
    <t>AR_MILLER</t>
  </si>
  <si>
    <t>AR_MISSISSIPPI</t>
  </si>
  <si>
    <t>AR_MONROE</t>
  </si>
  <si>
    <t>AR_MONTGOMERY</t>
  </si>
  <si>
    <t>AR_NEVADA</t>
  </si>
  <si>
    <t>Newton</t>
  </si>
  <si>
    <t>AR_NEWTON</t>
  </si>
  <si>
    <t>Ouachita</t>
  </si>
  <si>
    <t>AR_OUACHITA</t>
  </si>
  <si>
    <t>AR_PERRY</t>
  </si>
  <si>
    <t>Phillips</t>
  </si>
  <si>
    <t>AR_PHILLIPS</t>
  </si>
  <si>
    <t>AR_PIKE</t>
  </si>
  <si>
    <t>Poinsett</t>
  </si>
  <si>
    <t>AR_POINSETT</t>
  </si>
  <si>
    <t>Polk</t>
  </si>
  <si>
    <t>AR_POLK</t>
  </si>
  <si>
    <t>Pope</t>
  </si>
  <si>
    <t>AR_POPE</t>
  </si>
  <si>
    <t>Prairie</t>
  </si>
  <si>
    <t>AR_PRAIRIE</t>
  </si>
  <si>
    <t>Pulaski</t>
  </si>
  <si>
    <t>AR_PULASKI</t>
  </si>
  <si>
    <t>AR_RANDOLPH</t>
  </si>
  <si>
    <t>St. Francis</t>
  </si>
  <si>
    <t>AR_ST. FRANCIS</t>
  </si>
  <si>
    <t>Saline</t>
  </si>
  <si>
    <t>AR_SALINE</t>
  </si>
  <si>
    <t>Scott</t>
  </si>
  <si>
    <t>AR_SCOTT</t>
  </si>
  <si>
    <t>Searcy</t>
  </si>
  <si>
    <t>AR_SEARCY</t>
  </si>
  <si>
    <t>Sebastian</t>
  </si>
  <si>
    <t>AR_SEBASTIAN</t>
  </si>
  <si>
    <t>Sevier</t>
  </si>
  <si>
    <t>AR_SEVIER</t>
  </si>
  <si>
    <t>Sharp</t>
  </si>
  <si>
    <t>AR_SHARP</t>
  </si>
  <si>
    <t>Stone</t>
  </si>
  <si>
    <t>AR_STONE</t>
  </si>
  <si>
    <t>Union</t>
  </si>
  <si>
    <t>AR_UNION</t>
  </si>
  <si>
    <t>Van Buren</t>
  </si>
  <si>
    <t>AR_VAN BUREN</t>
  </si>
  <si>
    <t>AR_WASHINGTON</t>
  </si>
  <si>
    <t>White</t>
  </si>
  <si>
    <t>AR_WHITE</t>
  </si>
  <si>
    <t>Woodruff</t>
  </si>
  <si>
    <t>AR_WOODRUFF</t>
  </si>
  <si>
    <t>Yell</t>
  </si>
  <si>
    <t>AR_YELL</t>
  </si>
  <si>
    <t>Alameda</t>
  </si>
  <si>
    <t>CA_ALAMEDA</t>
  </si>
  <si>
    <t>Alpine</t>
  </si>
  <si>
    <t>CA_ALPINE</t>
  </si>
  <si>
    <t>Amador</t>
  </si>
  <si>
    <t>CA_AMADOR</t>
  </si>
  <si>
    <t>Butte</t>
  </si>
  <si>
    <t>CA_BUTTE</t>
  </si>
  <si>
    <t>Calaveras</t>
  </si>
  <si>
    <t>CA_CALAVERAS</t>
  </si>
  <si>
    <t>Colusa</t>
  </si>
  <si>
    <t>CA_COLUSA</t>
  </si>
  <si>
    <t>Contra Costa</t>
  </si>
  <si>
    <t>CA_CONTRA COSTA</t>
  </si>
  <si>
    <t>Del Norte</t>
  </si>
  <si>
    <t>CA_DEL NORTE</t>
  </si>
  <si>
    <t>El Dorado</t>
  </si>
  <si>
    <t>CA_EL DORADO</t>
  </si>
  <si>
    <t>Fresno</t>
  </si>
  <si>
    <t>CA_FRESNO</t>
  </si>
  <si>
    <t>Glenn</t>
  </si>
  <si>
    <t>CA_GLENN</t>
  </si>
  <si>
    <t>Humboldt</t>
  </si>
  <si>
    <t>CA_HUMBOLDT</t>
  </si>
  <si>
    <t>Imperial</t>
  </si>
  <si>
    <t>CA_IMPERIAL</t>
  </si>
  <si>
    <t>Inyo</t>
  </si>
  <si>
    <t>CA_INYO</t>
  </si>
  <si>
    <t>Kern</t>
  </si>
  <si>
    <t>CA_KERN</t>
  </si>
  <si>
    <t>Kings</t>
  </si>
  <si>
    <t>CA_KINGS</t>
  </si>
  <si>
    <t>Lake</t>
  </si>
  <si>
    <t>CA_LAKE</t>
  </si>
  <si>
    <t>Lassen</t>
  </si>
  <si>
    <t>CA_LASSEN</t>
  </si>
  <si>
    <t>Los Angeles</t>
  </si>
  <si>
    <t>CA_LOS ANGELES</t>
  </si>
  <si>
    <t>Madera</t>
  </si>
  <si>
    <t>CA_MADERA</t>
  </si>
  <si>
    <t>Marin</t>
  </si>
  <si>
    <t>CA_MARIN</t>
  </si>
  <si>
    <t>Mariposa</t>
  </si>
  <si>
    <t>CA_MARIPOSA</t>
  </si>
  <si>
    <t>Mendocino</t>
  </si>
  <si>
    <t>CA_MENDOCINO</t>
  </si>
  <si>
    <t>Merced</t>
  </si>
  <si>
    <t>CA_MERCED</t>
  </si>
  <si>
    <t>Modoc</t>
  </si>
  <si>
    <t>CA_MODOC</t>
  </si>
  <si>
    <t>Mono</t>
  </si>
  <si>
    <t>CA_MONO</t>
  </si>
  <si>
    <t>Monterey</t>
  </si>
  <si>
    <t>CA_MONTEREY</t>
  </si>
  <si>
    <t>Napa</t>
  </si>
  <si>
    <t>CA_NAPA</t>
  </si>
  <si>
    <t>CA_NEVADA</t>
  </si>
  <si>
    <t>Orange</t>
  </si>
  <si>
    <t>CA_ORANGE</t>
  </si>
  <si>
    <t>Placer</t>
  </si>
  <si>
    <t>CA_PLACER</t>
  </si>
  <si>
    <t>Plumas</t>
  </si>
  <si>
    <t>CA_PLUMAS</t>
  </si>
  <si>
    <t>Riverside</t>
  </si>
  <si>
    <t>CA_RIVERSIDE</t>
  </si>
  <si>
    <t>Sacramento</t>
  </si>
  <si>
    <t>CA_SACRAMENTO</t>
  </si>
  <si>
    <t>San Benito</t>
  </si>
  <si>
    <t>CA_SAN BENITO</t>
  </si>
  <si>
    <t>San Bernardino</t>
  </si>
  <si>
    <t>CA_SAN BERNARDINO</t>
  </si>
  <si>
    <t>San Diego</t>
  </si>
  <si>
    <t>CA_SAN DIEGO</t>
  </si>
  <si>
    <t>San Francisco</t>
  </si>
  <si>
    <t>CA_SAN FRANCISCO</t>
  </si>
  <si>
    <t>San Joaquin</t>
  </si>
  <si>
    <t>CA_SAN JOAQUIN</t>
  </si>
  <si>
    <t>San Luis Obispo</t>
  </si>
  <si>
    <t>CA_SAN LUIS OBISPO</t>
  </si>
  <si>
    <t>San Mateo</t>
  </si>
  <si>
    <t>CA_SAN MATEO</t>
  </si>
  <si>
    <t>Santa Barbara</t>
  </si>
  <si>
    <t>CA_SANTA BARBARA</t>
  </si>
  <si>
    <t>Santa Clara</t>
  </si>
  <si>
    <t>CA_SANTA CLARA</t>
  </si>
  <si>
    <t>CA_SANTA CRUZ</t>
  </si>
  <si>
    <t>Shasta</t>
  </si>
  <si>
    <t>CA_SHASTA</t>
  </si>
  <si>
    <t>Sierra</t>
  </si>
  <si>
    <t>CA_SIERRA</t>
  </si>
  <si>
    <t>Siskiyou</t>
  </si>
  <si>
    <t>CA_SISKIYOU</t>
  </si>
  <si>
    <t>Solano</t>
  </si>
  <si>
    <t>CA_SOLANO</t>
  </si>
  <si>
    <t>Sonoma</t>
  </si>
  <si>
    <t>CA_SONOMA</t>
  </si>
  <si>
    <t>Stanislaus</t>
  </si>
  <si>
    <t>CA_STANISLAUS</t>
  </si>
  <si>
    <t>Sutter</t>
  </si>
  <si>
    <t>CA_SUTTER</t>
  </si>
  <si>
    <t>Tehama</t>
  </si>
  <si>
    <t>CA_TEHAMA</t>
  </si>
  <si>
    <t>Trinity</t>
  </si>
  <si>
    <t>CA_TRINITY</t>
  </si>
  <si>
    <t>Tulare</t>
  </si>
  <si>
    <t>CA_TULARE</t>
  </si>
  <si>
    <t>Tuolumne</t>
  </si>
  <si>
    <t>CA_TUOLUMNE</t>
  </si>
  <si>
    <t>Ventura</t>
  </si>
  <si>
    <t>CA_VENTURA</t>
  </si>
  <si>
    <t>Yolo</t>
  </si>
  <si>
    <t>CA_YOLO</t>
  </si>
  <si>
    <t>Yuba</t>
  </si>
  <si>
    <t>CA_YUBA</t>
  </si>
  <si>
    <t>Adams</t>
  </si>
  <si>
    <t>CO_ADAMS</t>
  </si>
  <si>
    <t>Alamosa</t>
  </si>
  <si>
    <t>CO_ALAMOSA</t>
  </si>
  <si>
    <t>Arapahoe</t>
  </si>
  <si>
    <t>CO_ARAPAHOE</t>
  </si>
  <si>
    <t>Archuleta</t>
  </si>
  <si>
    <t>CO_ARCHULETA</t>
  </si>
  <si>
    <t>Baca</t>
  </si>
  <si>
    <t>CO_BACA</t>
  </si>
  <si>
    <t>Bent</t>
  </si>
  <si>
    <t>CO_BENT</t>
  </si>
  <si>
    <t>Boulder</t>
  </si>
  <si>
    <t>CO_BOULDER</t>
  </si>
  <si>
    <t>Chaffee</t>
  </si>
  <si>
    <t>CO_CHAFFEE</t>
  </si>
  <si>
    <t>Cheyenne</t>
  </si>
  <si>
    <t>CO_CHEYENNE</t>
  </si>
  <si>
    <t>Clear Creek</t>
  </si>
  <si>
    <t>CO_CLEAR CREEK</t>
  </si>
  <si>
    <t>Conejos</t>
  </si>
  <si>
    <t>CO_CONEJOS</t>
  </si>
  <si>
    <t>Costilla</t>
  </si>
  <si>
    <t>CO_COSTILLA</t>
  </si>
  <si>
    <t>Crowley</t>
  </si>
  <si>
    <t>CO_CROWLEY</t>
  </si>
  <si>
    <t>Custer</t>
  </si>
  <si>
    <t>CO_CUSTER</t>
  </si>
  <si>
    <t>Delta</t>
  </si>
  <si>
    <t>CO_DELTA</t>
  </si>
  <si>
    <t>Denver</t>
  </si>
  <si>
    <t>CO_DENVER</t>
  </si>
  <si>
    <t>Dolores</t>
  </si>
  <si>
    <t>CO_DOLORES</t>
  </si>
  <si>
    <t>Douglas</t>
  </si>
  <si>
    <t>CO_DOUGLAS</t>
  </si>
  <si>
    <t>Eagle</t>
  </si>
  <si>
    <t>CO_EAGLE</t>
  </si>
  <si>
    <t>Elbert</t>
  </si>
  <si>
    <t>CO_ELBERT</t>
  </si>
  <si>
    <t>El Paso</t>
  </si>
  <si>
    <t>CO_EL PASO</t>
  </si>
  <si>
    <t>Fremont</t>
  </si>
  <si>
    <t>CO_FREMONT</t>
  </si>
  <si>
    <t>Garfield</t>
  </si>
  <si>
    <t>CO_GARFIELD</t>
  </si>
  <si>
    <t>Gilpin</t>
  </si>
  <si>
    <t>CO_GILPIN</t>
  </si>
  <si>
    <t>Grand</t>
  </si>
  <si>
    <t>CO_GRAND</t>
  </si>
  <si>
    <t>Gunnison</t>
  </si>
  <si>
    <t>CO_GUNNISON</t>
  </si>
  <si>
    <t>Hinsdale</t>
  </si>
  <si>
    <t>CO_HINSDALE</t>
  </si>
  <si>
    <t>Huerfano</t>
  </si>
  <si>
    <t>CO_HUERFANO</t>
  </si>
  <si>
    <t>CO_JACKSON</t>
  </si>
  <si>
    <t>CO_JEFFERSON</t>
  </si>
  <si>
    <t>Kiowa</t>
  </si>
  <si>
    <t>CO_KIOWA</t>
  </si>
  <si>
    <t>Kit Carson</t>
  </si>
  <si>
    <t>CO_KIT CARSON</t>
  </si>
  <si>
    <t>CO_LAKE</t>
  </si>
  <si>
    <t>La Plata</t>
  </si>
  <si>
    <t>CO_LA PLATA</t>
  </si>
  <si>
    <t>Larimer</t>
  </si>
  <si>
    <t>CO_LARIMER</t>
  </si>
  <si>
    <t>Las Animas</t>
  </si>
  <si>
    <t>CO_LAS ANIMAS</t>
  </si>
  <si>
    <t>CO_LINCOLN</t>
  </si>
  <si>
    <t>CO_LOGAN</t>
  </si>
  <si>
    <t>Mesa</t>
  </si>
  <si>
    <t>CO_MESA</t>
  </si>
  <si>
    <t>Mineral</t>
  </si>
  <si>
    <t>CO_MINERAL</t>
  </si>
  <si>
    <t>Moffat</t>
  </si>
  <si>
    <t>CO_MOFFAT</t>
  </si>
  <si>
    <t>Montezuma</t>
  </si>
  <si>
    <t>CO_MONTEZUMA</t>
  </si>
  <si>
    <t>Montrose</t>
  </si>
  <si>
    <t>CO_MONTROSE</t>
  </si>
  <si>
    <t>CO_MORGAN</t>
  </si>
  <si>
    <t>Otero</t>
  </si>
  <si>
    <t>CO_OTERO</t>
  </si>
  <si>
    <t>Ouray</t>
  </si>
  <si>
    <t>CO_OURAY</t>
  </si>
  <si>
    <t>Park</t>
  </si>
  <si>
    <t>CO_PARK</t>
  </si>
  <si>
    <t>CO_PHILLIPS</t>
  </si>
  <si>
    <t>Pitkin</t>
  </si>
  <si>
    <t>CO_PITKIN</t>
  </si>
  <si>
    <t>Prowers</t>
  </si>
  <si>
    <t>CO_PROWERS</t>
  </si>
  <si>
    <t>Pueblo</t>
  </si>
  <si>
    <t>CO_PUEBLO</t>
  </si>
  <si>
    <t>Rio Blanco</t>
  </si>
  <si>
    <t>CO_RIO BLANCO</t>
  </si>
  <si>
    <t>Rio Grande</t>
  </si>
  <si>
    <t>CO_RIO GRANDE</t>
  </si>
  <si>
    <t>Routt</t>
  </si>
  <si>
    <t>CO_ROUTT</t>
  </si>
  <si>
    <t>Saguache</t>
  </si>
  <si>
    <t>CO_SAGUACHE</t>
  </si>
  <si>
    <t>San Juan</t>
  </si>
  <si>
    <t>CO_SAN JUAN</t>
  </si>
  <si>
    <t>San Miguel</t>
  </si>
  <si>
    <t>CO_SAN MIGUEL</t>
  </si>
  <si>
    <t>Sedgwick</t>
  </si>
  <si>
    <t>CO_SEDGWICK</t>
  </si>
  <si>
    <t>Summit</t>
  </si>
  <si>
    <t>CO_SUMMIT</t>
  </si>
  <si>
    <t>Teller</t>
  </si>
  <si>
    <t>CO_TELLER</t>
  </si>
  <si>
    <t>CO_WASHINGTON</t>
  </si>
  <si>
    <t>Weld</t>
  </si>
  <si>
    <t>CO_WELD</t>
  </si>
  <si>
    <t>CO_YUMA</t>
  </si>
  <si>
    <t>Fairfield</t>
  </si>
  <si>
    <t>CT_FAIRFIELD</t>
  </si>
  <si>
    <t>Hartford</t>
  </si>
  <si>
    <t>CT_HARTFORD</t>
  </si>
  <si>
    <t>Litchfield</t>
  </si>
  <si>
    <t>CT_LITCHFIELD</t>
  </si>
  <si>
    <t>Middlesex</t>
  </si>
  <si>
    <t>CT_MIDDLESEX</t>
  </si>
  <si>
    <t>New Haven</t>
  </si>
  <si>
    <t>CT_NEW HAVEN</t>
  </si>
  <si>
    <t>New London</t>
  </si>
  <si>
    <t>CT_NEW LONDON</t>
  </si>
  <si>
    <t>Tolland</t>
  </si>
  <si>
    <t>CT_TOLLAND</t>
  </si>
  <si>
    <t>Windham</t>
  </si>
  <si>
    <t>CT_WINDHAM</t>
  </si>
  <si>
    <t>Kent</t>
  </si>
  <si>
    <t>DE_KENT</t>
  </si>
  <si>
    <t>New Castle</t>
  </si>
  <si>
    <t>DE_NEW CASTLE</t>
  </si>
  <si>
    <t>Sussex</t>
  </si>
  <si>
    <t>DE_SUSSEX</t>
  </si>
  <si>
    <t>District of Columbia</t>
  </si>
  <si>
    <t>DC_DISTRICT OF COLUMBIA</t>
  </si>
  <si>
    <t>Alachua</t>
  </si>
  <si>
    <t>FL_ALACHUA</t>
  </si>
  <si>
    <t>Baker</t>
  </si>
  <si>
    <t>FL_BAKER</t>
  </si>
  <si>
    <t>Bay</t>
  </si>
  <si>
    <t>FL_BAY</t>
  </si>
  <si>
    <t>Bradford</t>
  </si>
  <si>
    <t>FL_BRADFORD</t>
  </si>
  <si>
    <t>Brevard</t>
  </si>
  <si>
    <t>FL_BREVARD</t>
  </si>
  <si>
    <t>Broward</t>
  </si>
  <si>
    <t>FL_BROWARD</t>
  </si>
  <si>
    <t>FL_CALHOUN</t>
  </si>
  <si>
    <t>Charlotte</t>
  </si>
  <si>
    <t>FL_CHARLOTTE</t>
  </si>
  <si>
    <t>Citrus</t>
  </si>
  <si>
    <t>FL_CITRUS</t>
  </si>
  <si>
    <t>FL_CLAY</t>
  </si>
  <si>
    <t>Collier</t>
  </si>
  <si>
    <t>FL_COLLIER</t>
  </si>
  <si>
    <t>FL_COLUMBIA</t>
  </si>
  <si>
    <t>Dade</t>
  </si>
  <si>
    <t>FL_DADE</t>
  </si>
  <si>
    <t>DeSoto</t>
  </si>
  <si>
    <t>FL_DESOTO</t>
  </si>
  <si>
    <t>Dixie</t>
  </si>
  <si>
    <t>FL_DIXIE</t>
  </si>
  <si>
    <t>Duval</t>
  </si>
  <si>
    <t>FL_DUVAL</t>
  </si>
  <si>
    <t>FL_ESCAMBIA</t>
  </si>
  <si>
    <t>Flagler</t>
  </si>
  <si>
    <t>FL_FLAGLER</t>
  </si>
  <si>
    <t>FL_FRANKLIN</t>
  </si>
  <si>
    <t>Gadsden</t>
  </si>
  <si>
    <t>FL_GADSDEN</t>
  </si>
  <si>
    <t>Gilchrist</t>
  </si>
  <si>
    <t>FL_GILCHRIST</t>
  </si>
  <si>
    <t>Glades</t>
  </si>
  <si>
    <t>FL_GLADES</t>
  </si>
  <si>
    <t>Gulf</t>
  </si>
  <si>
    <t>FL_GULF</t>
  </si>
  <si>
    <t>Hamilton</t>
  </si>
  <si>
    <t>FL_HAMILTON</t>
  </si>
  <si>
    <t>Hardee</t>
  </si>
  <si>
    <t>FL_HARDEE</t>
  </si>
  <si>
    <t>Hendry</t>
  </si>
  <si>
    <t>FL_HENDRY</t>
  </si>
  <si>
    <t>Hernando</t>
  </si>
  <si>
    <t>FL_HERNANDO</t>
  </si>
  <si>
    <t>Highlands</t>
  </si>
  <si>
    <t>FL_HIGHLANDS</t>
  </si>
  <si>
    <t>Hillsborough</t>
  </si>
  <si>
    <t>FL_HILLSBOROUGH</t>
  </si>
  <si>
    <t>Holmes</t>
  </si>
  <si>
    <t>FL_HOLMES</t>
  </si>
  <si>
    <t>Indian River</t>
  </si>
  <si>
    <t>FL_INDIAN RIVER</t>
  </si>
  <si>
    <t>FL_JACKSON</t>
  </si>
  <si>
    <t>FL_JEFFERSON</t>
  </si>
  <si>
    <t>FL_LAFAYETTE</t>
  </si>
  <si>
    <t>FL_LAKE</t>
  </si>
  <si>
    <t>FL_LEE</t>
  </si>
  <si>
    <t>Leon</t>
  </si>
  <si>
    <t>FL_LEON</t>
  </si>
  <si>
    <t>Levy</t>
  </si>
  <si>
    <t>FL_LEVY</t>
  </si>
  <si>
    <t>Liberty</t>
  </si>
  <si>
    <t>FL_LIBERTY</t>
  </si>
  <si>
    <t>FL_MADISON</t>
  </si>
  <si>
    <t>Manatee</t>
  </si>
  <si>
    <t>FL_MANATEE</t>
  </si>
  <si>
    <t>FL_MARION</t>
  </si>
  <si>
    <t>Martin</t>
  </si>
  <si>
    <t>FL_MARTIN</t>
  </si>
  <si>
    <t>FL_MONROE</t>
  </si>
  <si>
    <t>Nassau</t>
  </si>
  <si>
    <t>FL_NASSAU</t>
  </si>
  <si>
    <t>Okaloosa</t>
  </si>
  <si>
    <t>FL_OKALOOSA</t>
  </si>
  <si>
    <t>Okeechobee</t>
  </si>
  <si>
    <t>FL_OKEECHOBEE</t>
  </si>
  <si>
    <t>FL_ORANGE</t>
  </si>
  <si>
    <t>Osceola</t>
  </si>
  <si>
    <t>FL_OSCEOLA</t>
  </si>
  <si>
    <t>Palm Beach</t>
  </si>
  <si>
    <t>FL_PALM BEACH</t>
  </si>
  <si>
    <t>Pasco</t>
  </si>
  <si>
    <t>FL_PASCO</t>
  </si>
  <si>
    <t>Pinellas</t>
  </si>
  <si>
    <t>FL_PINELLAS</t>
  </si>
  <si>
    <t>FL_POLK</t>
  </si>
  <si>
    <t>Putnam</t>
  </si>
  <si>
    <t>FL_PUTNAM</t>
  </si>
  <si>
    <t>St. Johns</t>
  </si>
  <si>
    <t>FL_ST. JOHNS</t>
  </si>
  <si>
    <t>St. Lucie</t>
  </si>
  <si>
    <t>FL_ST. LUCIE</t>
  </si>
  <si>
    <t>Santa Rosa</t>
  </si>
  <si>
    <t>FL_SANTA ROSA</t>
  </si>
  <si>
    <t>Sarasota</t>
  </si>
  <si>
    <t>FL_SARASOTA</t>
  </si>
  <si>
    <t>Seminole</t>
  </si>
  <si>
    <t>FL_SEMINOLE</t>
  </si>
  <si>
    <t>FL_SUMTER</t>
  </si>
  <si>
    <t>Suwannee</t>
  </si>
  <si>
    <t>FL_SUWANNEE</t>
  </si>
  <si>
    <t>Taylor</t>
  </si>
  <si>
    <t>FL_TAYLOR</t>
  </si>
  <si>
    <t>FL_UNION</t>
  </si>
  <si>
    <t>Volusia</t>
  </si>
  <si>
    <t>FL_VOLUSIA</t>
  </si>
  <si>
    <t>Wakulla</t>
  </si>
  <si>
    <t>FL_WAKULLA</t>
  </si>
  <si>
    <t>Walton</t>
  </si>
  <si>
    <t>FL_WALTON</t>
  </si>
  <si>
    <t>FL_WASHINGTON</t>
  </si>
  <si>
    <t>Appling</t>
  </si>
  <si>
    <t>GA_APPLING</t>
  </si>
  <si>
    <t>Atkinson</t>
  </si>
  <si>
    <t>GA_ATKINSON</t>
  </si>
  <si>
    <t>Bacon</t>
  </si>
  <si>
    <t>GA_BACON</t>
  </si>
  <si>
    <t>GA_BAKER</t>
  </si>
  <si>
    <t>GA_BALDWIN</t>
  </si>
  <si>
    <t>Banks</t>
  </si>
  <si>
    <t>GA_BANKS</t>
  </si>
  <si>
    <t>Barrow</t>
  </si>
  <si>
    <t>GA_BARROW</t>
  </si>
  <si>
    <t>Bartow</t>
  </si>
  <si>
    <t>GA_BARTOW</t>
  </si>
  <si>
    <t>Ben Hill</t>
  </si>
  <si>
    <t>GA_BEN HILL</t>
  </si>
  <si>
    <t>Berrien</t>
  </si>
  <si>
    <t>GA_BERRIEN</t>
  </si>
  <si>
    <t>GA_BIBB</t>
  </si>
  <si>
    <t>Bleckley</t>
  </si>
  <si>
    <t>GA_BLECKLEY</t>
  </si>
  <si>
    <t>Brantley</t>
  </si>
  <si>
    <t>GA_BRANTLEY</t>
  </si>
  <si>
    <t>Brooks</t>
  </si>
  <si>
    <t>GA_BROOKS</t>
  </si>
  <si>
    <t>Bryan</t>
  </si>
  <si>
    <t>GA_BRYAN</t>
  </si>
  <si>
    <t>Bulloch</t>
  </si>
  <si>
    <t>GA_BULLOCH</t>
  </si>
  <si>
    <t>Burke</t>
  </si>
  <si>
    <t>GA_BURKE</t>
  </si>
  <si>
    <t>Butts</t>
  </si>
  <si>
    <t>GA_BUTTS</t>
  </si>
  <si>
    <t>GA_CALHOUN</t>
  </si>
  <si>
    <t>Camden</t>
  </si>
  <si>
    <t>GA_CAMDEN</t>
  </si>
  <si>
    <t>Candler</t>
  </si>
  <si>
    <t>GA_CANDLER</t>
  </si>
  <si>
    <t>GA_CARROLL</t>
  </si>
  <si>
    <t>Catoosa</t>
  </si>
  <si>
    <t>GA_CATOOSA</t>
  </si>
  <si>
    <t>Charlton</t>
  </si>
  <si>
    <t>GA_CHARLTON</t>
  </si>
  <si>
    <t>Chatham</t>
  </si>
  <si>
    <t>GA_CHATHAM</t>
  </si>
  <si>
    <t>Chattahoochee</t>
  </si>
  <si>
    <t>GA_CHATTAHOOCHEE</t>
  </si>
  <si>
    <t>Chattooga</t>
  </si>
  <si>
    <t>GA_CHATTOOGA</t>
  </si>
  <si>
    <t>GA_CHEROKEE</t>
  </si>
  <si>
    <t>GA_CLARKE</t>
  </si>
  <si>
    <t>GA_CLAY</t>
  </si>
  <si>
    <t>Clayton</t>
  </si>
  <si>
    <t>GA_CLAYTON</t>
  </si>
  <si>
    <t>Clinch</t>
  </si>
  <si>
    <t>GA_CLINCH</t>
  </si>
  <si>
    <t>Cobb</t>
  </si>
  <si>
    <t>GA_COBB</t>
  </si>
  <si>
    <t>GA_COFFEE</t>
  </si>
  <si>
    <t>Colquitt</t>
  </si>
  <si>
    <t>GA_COLQUITT</t>
  </si>
  <si>
    <t>GA_COLUMBIA</t>
  </si>
  <si>
    <t>Cook</t>
  </si>
  <si>
    <t>GA_COOK</t>
  </si>
  <si>
    <t>Coweta</t>
  </si>
  <si>
    <t>GA_COWETA</t>
  </si>
  <si>
    <t>GA_CRAWFORD</t>
  </si>
  <si>
    <t>Crisp</t>
  </si>
  <si>
    <t>GA_CRISP</t>
  </si>
  <si>
    <t>GA_DADE</t>
  </si>
  <si>
    <t>Dawson</t>
  </si>
  <si>
    <t>GA_DAWSON</t>
  </si>
  <si>
    <t>Decatur</t>
  </si>
  <si>
    <t>GA_DECATUR</t>
  </si>
  <si>
    <t>De Kalb</t>
  </si>
  <si>
    <t>GA_DE KALB</t>
  </si>
  <si>
    <t>Dodge</t>
  </si>
  <si>
    <t>GA_DODGE</t>
  </si>
  <si>
    <t>Dooly</t>
  </si>
  <si>
    <t>GA_DOOLY</t>
  </si>
  <si>
    <t>Dougherty</t>
  </si>
  <si>
    <t>GA_DOUGHERTY</t>
  </si>
  <si>
    <t>GA_DOUGLAS</t>
  </si>
  <si>
    <t>Early</t>
  </si>
  <si>
    <t>GA_EARLY</t>
  </si>
  <si>
    <t>Echols</t>
  </si>
  <si>
    <t>GA_ECHOLS</t>
  </si>
  <si>
    <t>Effingham</t>
  </si>
  <si>
    <t>GA_EFFINGHAM</t>
  </si>
  <si>
    <t>GA_ELBERT</t>
  </si>
  <si>
    <t>Emanuel</t>
  </si>
  <si>
    <t>GA_EMANUEL</t>
  </si>
  <si>
    <t>Evans</t>
  </si>
  <si>
    <t>GA_EVANS</t>
  </si>
  <si>
    <t>Fannin</t>
  </si>
  <si>
    <t>GA_FANNIN</t>
  </si>
  <si>
    <t>GA_FAYETTE</t>
  </si>
  <si>
    <t>Floyd</t>
  </si>
  <si>
    <t>GA_FLOYD</t>
  </si>
  <si>
    <t>Forsyth</t>
  </si>
  <si>
    <t>GA_FORSYTH</t>
  </si>
  <si>
    <t>GA_FRANKLIN</t>
  </si>
  <si>
    <t>GA_FULTON</t>
  </si>
  <si>
    <t>Gilmer</t>
  </si>
  <si>
    <t>GA_GILMER</t>
  </si>
  <si>
    <t>Glascock</t>
  </si>
  <si>
    <t>GA_GLASCOCK</t>
  </si>
  <si>
    <t>Glynn</t>
  </si>
  <si>
    <t>GA_GLYNN</t>
  </si>
  <si>
    <t>Gordon</t>
  </si>
  <si>
    <t>GA_GORDON</t>
  </si>
  <si>
    <t>Grady</t>
  </si>
  <si>
    <t>GA_GRADY</t>
  </si>
  <si>
    <t>GA_GREENE</t>
  </si>
  <si>
    <t>Gwinnett</t>
  </si>
  <si>
    <t>GA_GWINNETT</t>
  </si>
  <si>
    <t>Habersham</t>
  </si>
  <si>
    <t>GA_HABERSHAM</t>
  </si>
  <si>
    <t>Hall</t>
  </si>
  <si>
    <t>GA_HALL</t>
  </si>
  <si>
    <t>Hancock</t>
  </si>
  <si>
    <t>GA_HANCOCK</t>
  </si>
  <si>
    <t>Haralson</t>
  </si>
  <si>
    <t>GA_HARALSON</t>
  </si>
  <si>
    <t>Harris</t>
  </si>
  <si>
    <t>GA_HARRIS</t>
  </si>
  <si>
    <t>Hart</t>
  </si>
  <si>
    <t>GA_HART</t>
  </si>
  <si>
    <t>Heard</t>
  </si>
  <si>
    <t>GA_HEARD</t>
  </si>
  <si>
    <t>GA_HENRY</t>
  </si>
  <si>
    <t>GA_HOUSTON</t>
  </si>
  <si>
    <t>Irwin</t>
  </si>
  <si>
    <t>GA_IRWIN</t>
  </si>
  <si>
    <t>GA_JACKSON</t>
  </si>
  <si>
    <t>Jasper</t>
  </si>
  <si>
    <t>GA_JASPER</t>
  </si>
  <si>
    <t>Jeff Davis</t>
  </si>
  <si>
    <t>GA_JEFF DAVIS</t>
  </si>
  <si>
    <t>GA_JEFFERSON</t>
  </si>
  <si>
    <t>Jenkins</t>
  </si>
  <si>
    <t>GA_JENKINS</t>
  </si>
  <si>
    <t>GA_JOHNSON</t>
  </si>
  <si>
    <t>Jones</t>
  </si>
  <si>
    <t>GA_JONES</t>
  </si>
  <si>
    <t>GA_LAMAR</t>
  </si>
  <si>
    <t>Lanier</t>
  </si>
  <si>
    <t>GA_LANIER</t>
  </si>
  <si>
    <t>Laurens</t>
  </si>
  <si>
    <t>GA_LAURENS</t>
  </si>
  <si>
    <t>GA_LEE</t>
  </si>
  <si>
    <t>GA_LIBERTY</t>
  </si>
  <si>
    <t>GA_LINCOLN</t>
  </si>
  <si>
    <t>Long</t>
  </si>
  <si>
    <t>GA_LONG</t>
  </si>
  <si>
    <t>GA_LOWNDES</t>
  </si>
  <si>
    <t>Lumpkin</t>
  </si>
  <si>
    <t>GA_LUMPKIN</t>
  </si>
  <si>
    <t>McDuffie</t>
  </si>
  <si>
    <t>GA_MCDUFFIE</t>
  </si>
  <si>
    <t>McIntosh</t>
  </si>
  <si>
    <t>GA_MCINTOSH</t>
  </si>
  <si>
    <t>GA_MACON</t>
  </si>
  <si>
    <t>GA_MADISON</t>
  </si>
  <si>
    <t>GA_MARION</t>
  </si>
  <si>
    <t>Meriwether</t>
  </si>
  <si>
    <t>GA_MERIWETHER</t>
  </si>
  <si>
    <t>GA_MILLER</t>
  </si>
  <si>
    <t>Mitchell</t>
  </si>
  <si>
    <t>GA_MITCHELL</t>
  </si>
  <si>
    <t>GA_MONROE</t>
  </si>
  <si>
    <t>GA_MONTGOMERY</t>
  </si>
  <si>
    <t>GA_MORGAN</t>
  </si>
  <si>
    <t>Murray</t>
  </si>
  <si>
    <t>GA_MURRAY</t>
  </si>
  <si>
    <t>Muscogee</t>
  </si>
  <si>
    <t>GA_MUSCOGEE</t>
  </si>
  <si>
    <t>GA_NEWTON</t>
  </si>
  <si>
    <t>Oconee</t>
  </si>
  <si>
    <t>GA_OCONEE</t>
  </si>
  <si>
    <t>Oglethorpe</t>
  </si>
  <si>
    <t>GA_OGLETHORPE</t>
  </si>
  <si>
    <t>Paulding</t>
  </si>
  <si>
    <t>GA_PAULDING</t>
  </si>
  <si>
    <t>Peach</t>
  </si>
  <si>
    <t>GA_PEACH</t>
  </si>
  <si>
    <t>GA_PICKENS</t>
  </si>
  <si>
    <t>Pierce</t>
  </si>
  <si>
    <t>GA_PIERCE</t>
  </si>
  <si>
    <t>GA_PIKE</t>
  </si>
  <si>
    <t>GA_POLK</t>
  </si>
  <si>
    <t>GA_PULASKI</t>
  </si>
  <si>
    <t>GA_PUTNAM</t>
  </si>
  <si>
    <t>Quitman</t>
  </si>
  <si>
    <t>GA_QUITMAN</t>
  </si>
  <si>
    <t>Rabun</t>
  </si>
  <si>
    <t>GA_RABUN</t>
  </si>
  <si>
    <t>GA_RANDOLPH</t>
  </si>
  <si>
    <t>Richmond</t>
  </si>
  <si>
    <t>GA_RICHMOND</t>
  </si>
  <si>
    <t>Rockdale</t>
  </si>
  <si>
    <t>GA_ROCKDALE</t>
  </si>
  <si>
    <t>Schley</t>
  </si>
  <si>
    <t>GA_SCHLEY</t>
  </si>
  <si>
    <t>Screven</t>
  </si>
  <si>
    <t>GA_SCREVEN</t>
  </si>
  <si>
    <t>GA_SEMINOLE</t>
  </si>
  <si>
    <t>Spalding</t>
  </si>
  <si>
    <t>GA_SPALDING</t>
  </si>
  <si>
    <t>Stephens</t>
  </si>
  <si>
    <t>GA_STEPHENS</t>
  </si>
  <si>
    <t>Stewart</t>
  </si>
  <si>
    <t>GA_STEWART</t>
  </si>
  <si>
    <t>GA_SUMTER</t>
  </si>
  <si>
    <t>Talbot</t>
  </si>
  <si>
    <t>GA_TALBOT</t>
  </si>
  <si>
    <t>Taliaferro</t>
  </si>
  <si>
    <t>GA_TALIAFERRO</t>
  </si>
  <si>
    <t>Tattnall</t>
  </si>
  <si>
    <t>GA_TATTNALL</t>
  </si>
  <si>
    <t>GA_TAYLOR</t>
  </si>
  <si>
    <t>Telfair</t>
  </si>
  <si>
    <t>GA_TELFAIR</t>
  </si>
  <si>
    <t>Terrell</t>
  </si>
  <si>
    <t>GA_TERRELL</t>
  </si>
  <si>
    <t>Thomas</t>
  </si>
  <si>
    <t>GA_THOMAS</t>
  </si>
  <si>
    <t>Tift</t>
  </si>
  <si>
    <t>GA_TIFT</t>
  </si>
  <si>
    <t>Toombs</t>
  </si>
  <si>
    <t>GA_TOOMBS</t>
  </si>
  <si>
    <t>Towns</t>
  </si>
  <si>
    <t>GA_TOWNS</t>
  </si>
  <si>
    <t>Treutlen</t>
  </si>
  <si>
    <t>GA_TREUTLEN</t>
  </si>
  <si>
    <t>Troup</t>
  </si>
  <si>
    <t>GA_TROUP</t>
  </si>
  <si>
    <t>Turner</t>
  </si>
  <si>
    <t>GA_TURNER</t>
  </si>
  <si>
    <t>Twiggs</t>
  </si>
  <si>
    <t>GA_TWIGGS</t>
  </si>
  <si>
    <t>GA_UNION</t>
  </si>
  <si>
    <t>Upson</t>
  </si>
  <si>
    <t>GA_UPSON</t>
  </si>
  <si>
    <t>GA_WALKER</t>
  </si>
  <si>
    <t>GA_WALTON</t>
  </si>
  <si>
    <t>Ware</t>
  </si>
  <si>
    <t>GA_WARE</t>
  </si>
  <si>
    <t>Warren</t>
  </si>
  <si>
    <t>GA_WARREN</t>
  </si>
  <si>
    <t>GA_WASHINGTON</t>
  </si>
  <si>
    <t>Wayne</t>
  </si>
  <si>
    <t>GA_WAYNE</t>
  </si>
  <si>
    <t>Webster</t>
  </si>
  <si>
    <t>GA_WEBSTER</t>
  </si>
  <si>
    <t>Wheeler</t>
  </si>
  <si>
    <t>GA_WHEELER</t>
  </si>
  <si>
    <t>GA_WHITE</t>
  </si>
  <si>
    <t>Whitfield</t>
  </si>
  <si>
    <t>GA_WHITFIELD</t>
  </si>
  <si>
    <t>GA_WILCOX</t>
  </si>
  <si>
    <t>Wilkes</t>
  </si>
  <si>
    <t>GA_WILKES</t>
  </si>
  <si>
    <t>Wilkinson</t>
  </si>
  <si>
    <t>GA_WILKINSON</t>
  </si>
  <si>
    <t>Worth</t>
  </si>
  <si>
    <t>GA_WORTH</t>
  </si>
  <si>
    <t>HI_HAWAII</t>
  </si>
  <si>
    <t>Honolulu</t>
  </si>
  <si>
    <t>HI_HONOLULU</t>
  </si>
  <si>
    <t>Kalawao</t>
  </si>
  <si>
    <t>HI_KALAWAO</t>
  </si>
  <si>
    <t>Kauai</t>
  </si>
  <si>
    <t>HI_KAUAI</t>
  </si>
  <si>
    <t>Maui</t>
  </si>
  <si>
    <t>HI_MAUI</t>
  </si>
  <si>
    <t>Ada</t>
  </si>
  <si>
    <t>ID_ADA</t>
  </si>
  <si>
    <t>ID_ADAMS</t>
  </si>
  <si>
    <t>Bannock</t>
  </si>
  <si>
    <t>ID_BANNOCK</t>
  </si>
  <si>
    <t>Bear Lake</t>
  </si>
  <si>
    <t>ID_BEAR LAKE</t>
  </si>
  <si>
    <t>Benewah</t>
  </si>
  <si>
    <t>ID_BENEWAH</t>
  </si>
  <si>
    <t>Bingham</t>
  </si>
  <si>
    <t>ID_BINGHAM</t>
  </si>
  <si>
    <t>Blaine</t>
  </si>
  <si>
    <t>ID_BLAINE</t>
  </si>
  <si>
    <t>Boise</t>
  </si>
  <si>
    <t>ID_BOISE</t>
  </si>
  <si>
    <t>Bonner</t>
  </si>
  <si>
    <t>ID_BONNER</t>
  </si>
  <si>
    <t>Bonneville</t>
  </si>
  <si>
    <t>ID_BONNEVILLE</t>
  </si>
  <si>
    <t>Boundary</t>
  </si>
  <si>
    <t>ID_BOUNDARY</t>
  </si>
  <si>
    <t>ID_BUTTE</t>
  </si>
  <si>
    <t>Camas</t>
  </si>
  <si>
    <t>ID_CAMAS</t>
  </si>
  <si>
    <t>Canyon</t>
  </si>
  <si>
    <t>ID_CANYON</t>
  </si>
  <si>
    <t>Caribou</t>
  </si>
  <si>
    <t>ID_CARIBOU</t>
  </si>
  <si>
    <t>Cassia</t>
  </si>
  <si>
    <t>ID_CASSIA</t>
  </si>
  <si>
    <t>ID_CLARK</t>
  </si>
  <si>
    <t>Clearwater</t>
  </si>
  <si>
    <t>ID_CLEARWATER</t>
  </si>
  <si>
    <t>ID_CUSTER</t>
  </si>
  <si>
    <t>ID_ELMORE</t>
  </si>
  <si>
    <t>ID_FRANKLIN</t>
  </si>
  <si>
    <t>ID_FREMONT</t>
  </si>
  <si>
    <t>Gem</t>
  </si>
  <si>
    <t>ID_GEM</t>
  </si>
  <si>
    <t>Gooding</t>
  </si>
  <si>
    <t>ID_GOODING</t>
  </si>
  <si>
    <t>ID_IDAHO</t>
  </si>
  <si>
    <t>ID_JEFFERSON</t>
  </si>
  <si>
    <t>Jerome</t>
  </si>
  <si>
    <t>ID_JEROME</t>
  </si>
  <si>
    <t>Kootenai</t>
  </si>
  <si>
    <t>ID_KOOTENAI</t>
  </si>
  <si>
    <t>Latah</t>
  </si>
  <si>
    <t>ID_LATAH</t>
  </si>
  <si>
    <t>Lemhi</t>
  </si>
  <si>
    <t>ID_LEMHI</t>
  </si>
  <si>
    <t>Lewis</t>
  </si>
  <si>
    <t>ID_LEWIS</t>
  </si>
  <si>
    <t>ID_LINCOLN</t>
  </si>
  <si>
    <t>ID_MADISON</t>
  </si>
  <si>
    <t>Minidoka</t>
  </si>
  <si>
    <t>ID_MINIDOKA</t>
  </si>
  <si>
    <t>Nez Perce</t>
  </si>
  <si>
    <t>ID_NEZ PERCE</t>
  </si>
  <si>
    <t>Oneida</t>
  </si>
  <si>
    <t>ID_ONEIDA</t>
  </si>
  <si>
    <t>Owyhee</t>
  </si>
  <si>
    <t>ID_OWYHEE</t>
  </si>
  <si>
    <t>Payette</t>
  </si>
  <si>
    <t>ID_PAYETTE</t>
  </si>
  <si>
    <t>Power</t>
  </si>
  <si>
    <t>ID_POWER</t>
  </si>
  <si>
    <t>Shoshone</t>
  </si>
  <si>
    <t>ID_SHOSHONE</t>
  </si>
  <si>
    <t>Teton</t>
  </si>
  <si>
    <t>ID_TETON</t>
  </si>
  <si>
    <t>Twin Falls</t>
  </si>
  <si>
    <t>ID_TWIN FALLS</t>
  </si>
  <si>
    <t>Valley</t>
  </si>
  <si>
    <t>ID_VALLEY</t>
  </si>
  <si>
    <t>ID_WASHINGTON</t>
  </si>
  <si>
    <t>IL_ADAMS</t>
  </si>
  <si>
    <t>Alexander</t>
  </si>
  <si>
    <t>IL_ALEXANDER</t>
  </si>
  <si>
    <t>Bond</t>
  </si>
  <si>
    <t>IL_BOND</t>
  </si>
  <si>
    <t>IL_BOONE</t>
  </si>
  <si>
    <t>Brown</t>
  </si>
  <si>
    <t>IL_BROWN</t>
  </si>
  <si>
    <t>Bureau</t>
  </si>
  <si>
    <t>IL_BUREAU</t>
  </si>
  <si>
    <t>IL_CALHOUN</t>
  </si>
  <si>
    <t>IL_CARROLL</t>
  </si>
  <si>
    <t>Cass</t>
  </si>
  <si>
    <t>IL_CASS</t>
  </si>
  <si>
    <t>Champaign</t>
  </si>
  <si>
    <t>IL_CHAMPAIGN</t>
  </si>
  <si>
    <t>Christian</t>
  </si>
  <si>
    <t>IL_CHRISTIAN</t>
  </si>
  <si>
    <t>IL_CLARK</t>
  </si>
  <si>
    <t>IL_CLAY</t>
  </si>
  <si>
    <t>Clinton</t>
  </si>
  <si>
    <t>IL_CLINTON</t>
  </si>
  <si>
    <t>Coles</t>
  </si>
  <si>
    <t>IL_COLES</t>
  </si>
  <si>
    <t>IL_COOK</t>
  </si>
  <si>
    <t>IL_CRAWFORD</t>
  </si>
  <si>
    <t>Cumberland</t>
  </si>
  <si>
    <t>IL_CUMBERLAND</t>
  </si>
  <si>
    <t>IL_DEKALB</t>
  </si>
  <si>
    <t>De Witt</t>
  </si>
  <si>
    <t>IL_DE WITT</t>
  </si>
  <si>
    <t>IL_DOUGLAS</t>
  </si>
  <si>
    <t>Du Page</t>
  </si>
  <si>
    <t>IL_DU PAGE</t>
  </si>
  <si>
    <t>Edgar</t>
  </si>
  <si>
    <t>IL_EDGAR</t>
  </si>
  <si>
    <t>Edwards</t>
  </si>
  <si>
    <t>IL_EDWARDS</t>
  </si>
  <si>
    <t>IL_EFFINGHAM</t>
  </si>
  <si>
    <t>IL_FAYETTE</t>
  </si>
  <si>
    <t>Ford</t>
  </si>
  <si>
    <t>IL_FORD</t>
  </si>
  <si>
    <t>IL_FRANKLIN</t>
  </si>
  <si>
    <t>IL_FULTON</t>
  </si>
  <si>
    <t>Gallatin</t>
  </si>
  <si>
    <t>IL_GALLATIN</t>
  </si>
  <si>
    <t>IL_GREENE</t>
  </si>
  <si>
    <t>Grundy</t>
  </si>
  <si>
    <t>IL_GRUNDY</t>
  </si>
  <si>
    <t>IL_HAMILTON</t>
  </si>
  <si>
    <t>IL_HANCOCK</t>
  </si>
  <si>
    <t>Hardin</t>
  </si>
  <si>
    <t>IL_HARDIN</t>
  </si>
  <si>
    <t>Henderson</t>
  </si>
  <si>
    <t>IL_HENDERSON</t>
  </si>
  <si>
    <t>IL_HENRY</t>
  </si>
  <si>
    <t>Iroquois</t>
  </si>
  <si>
    <t>IL_IROQUOIS</t>
  </si>
  <si>
    <t>IL_JACKSON</t>
  </si>
  <si>
    <t>IL_JASPER</t>
  </si>
  <si>
    <t>IL_JEFFERSON</t>
  </si>
  <si>
    <t>Jersey</t>
  </si>
  <si>
    <t>IL_JERSEY</t>
  </si>
  <si>
    <t>Jo Daviess</t>
  </si>
  <si>
    <t>IL_JO DAVIESS</t>
  </si>
  <si>
    <t>IL_JOHNSON</t>
  </si>
  <si>
    <t>Kane</t>
  </si>
  <si>
    <t>IL_KANE</t>
  </si>
  <si>
    <t>Kankakee</t>
  </si>
  <si>
    <t>IL_KANKAKEE</t>
  </si>
  <si>
    <t>Kendall</t>
  </si>
  <si>
    <t>IL_KENDALL</t>
  </si>
  <si>
    <t>Knox</t>
  </si>
  <si>
    <t>IL_KNOX</t>
  </si>
  <si>
    <t>IL_LAKE</t>
  </si>
  <si>
    <t>La Salle</t>
  </si>
  <si>
    <t>IL_LA SALLE</t>
  </si>
  <si>
    <t>IL_LAWRENCE</t>
  </si>
  <si>
    <t>IL_LEE</t>
  </si>
  <si>
    <t>Livingston</t>
  </si>
  <si>
    <t>IL_LIVINGSTON</t>
  </si>
  <si>
    <t>IL_LOGAN</t>
  </si>
  <si>
    <t>McDonough</t>
  </si>
  <si>
    <t>IL_MCDONOUGH</t>
  </si>
  <si>
    <t>McHenry</t>
  </si>
  <si>
    <t>IL_MCHENRY</t>
  </si>
  <si>
    <t>McLean</t>
  </si>
  <si>
    <t>IL_MCLEAN</t>
  </si>
  <si>
    <t>IL_MACON</t>
  </si>
  <si>
    <t>Macoupin</t>
  </si>
  <si>
    <t>IL_MACOUPIN</t>
  </si>
  <si>
    <t>IL_MADISON</t>
  </si>
  <si>
    <t>IL_MARION</t>
  </si>
  <si>
    <t>IL_MARSHALL</t>
  </si>
  <si>
    <t>Mason</t>
  </si>
  <si>
    <t>IL_MASON</t>
  </si>
  <si>
    <t>Massac</t>
  </si>
  <si>
    <t>IL_MASSAC</t>
  </si>
  <si>
    <t>Menard</t>
  </si>
  <si>
    <t>IL_MENARD</t>
  </si>
  <si>
    <t>Mercer</t>
  </si>
  <si>
    <t>IL_MERCER</t>
  </si>
  <si>
    <t>IL_MONROE</t>
  </si>
  <si>
    <t>IL_MONTGOMERY</t>
  </si>
  <si>
    <t>IL_MORGAN</t>
  </si>
  <si>
    <t>Moultrie</t>
  </si>
  <si>
    <t>IL_MOULTRIE</t>
  </si>
  <si>
    <t>Ogle</t>
  </si>
  <si>
    <t>IL_OGLE</t>
  </si>
  <si>
    <t>Peoria</t>
  </si>
  <si>
    <t>IL_PEORIA</t>
  </si>
  <si>
    <t>IL_PERRY</t>
  </si>
  <si>
    <t>Piatt</t>
  </si>
  <si>
    <t>IL_PIATT</t>
  </si>
  <si>
    <t>IL_PIKE</t>
  </si>
  <si>
    <t>IL_POPE</t>
  </si>
  <si>
    <t>IL_PULASKI</t>
  </si>
  <si>
    <t>IL_PUTNAM</t>
  </si>
  <si>
    <t>IL_RANDOLPH</t>
  </si>
  <si>
    <t>Richland</t>
  </si>
  <si>
    <t>IL_RICHLAND</t>
  </si>
  <si>
    <t>Rock Island</t>
  </si>
  <si>
    <t>IL_ROCK ISLAND</t>
  </si>
  <si>
    <t>IL_ST. CLAIR</t>
  </si>
  <si>
    <t>IL_SALINE</t>
  </si>
  <si>
    <t>Sangamon</t>
  </si>
  <si>
    <t>IL_SANGAMON</t>
  </si>
  <si>
    <t>Schuyler</t>
  </si>
  <si>
    <t>IL_SCHUYLER</t>
  </si>
  <si>
    <t>IL_SCOTT</t>
  </si>
  <si>
    <t>IL_SHELBY</t>
  </si>
  <si>
    <t>Stark</t>
  </si>
  <si>
    <t>IL_STARK</t>
  </si>
  <si>
    <t>Stephenson</t>
  </si>
  <si>
    <t>IL_STEPHENSON</t>
  </si>
  <si>
    <t>Tazewell</t>
  </si>
  <si>
    <t>IL_TAZEWELL</t>
  </si>
  <si>
    <t>IL_UNION</t>
  </si>
  <si>
    <t>Vermilion</t>
  </si>
  <si>
    <t>IL_VERMILION</t>
  </si>
  <si>
    <t>Wabash</t>
  </si>
  <si>
    <t>IL_WABASH</t>
  </si>
  <si>
    <t>IL_WARREN</t>
  </si>
  <si>
    <t>IL_WASHINGTON</t>
  </si>
  <si>
    <t>IL_WAYNE</t>
  </si>
  <si>
    <t>IL_WHITE</t>
  </si>
  <si>
    <t>Whiteside</t>
  </si>
  <si>
    <t>IL_WHITESIDE</t>
  </si>
  <si>
    <t>Will</t>
  </si>
  <si>
    <t>IL_WILL</t>
  </si>
  <si>
    <t>Williamson</t>
  </si>
  <si>
    <t>IL_WILLIAMSON</t>
  </si>
  <si>
    <t>Winnebago</t>
  </si>
  <si>
    <t>IL_WINNEBAGO</t>
  </si>
  <si>
    <t>Woodford</t>
  </si>
  <si>
    <t>IL_WOODFORD</t>
  </si>
  <si>
    <t>IN_ADAMS</t>
  </si>
  <si>
    <t>Allen</t>
  </si>
  <si>
    <t>IN_ALLEN</t>
  </si>
  <si>
    <t>Bartholomew</t>
  </si>
  <si>
    <t>IN_BARTHOLOMEW</t>
  </si>
  <si>
    <t>IN_BENTON</t>
  </si>
  <si>
    <t>Blackford</t>
  </si>
  <si>
    <t>IN_BLACKFORD</t>
  </si>
  <si>
    <t>IN_BOONE</t>
  </si>
  <si>
    <t>IN_BROWN</t>
  </si>
  <si>
    <t>IN_CARROLL</t>
  </si>
  <si>
    <t>IN_CASS</t>
  </si>
  <si>
    <t>IN_CLARK</t>
  </si>
  <si>
    <t>IN_CLAY</t>
  </si>
  <si>
    <t>IN_CLINTON</t>
  </si>
  <si>
    <t>IN_CRAWFORD</t>
  </si>
  <si>
    <t>Daviess</t>
  </si>
  <si>
    <t>IN_DAVIESS</t>
  </si>
  <si>
    <t>Dearborn</t>
  </si>
  <si>
    <t>IN_DEARBORN</t>
  </si>
  <si>
    <t>IN_DECATUR</t>
  </si>
  <si>
    <t>IN_DE KALB</t>
  </si>
  <si>
    <t>IN_DELAWARE</t>
  </si>
  <si>
    <t>Dubois</t>
  </si>
  <si>
    <t>IN_DUBOIS</t>
  </si>
  <si>
    <t>Elkhart</t>
  </si>
  <si>
    <t>IN_ELKHART</t>
  </si>
  <si>
    <t>IN_FAYETTE</t>
  </si>
  <si>
    <t>IN_FLOYD</t>
  </si>
  <si>
    <t>Fountain</t>
  </si>
  <si>
    <t>IN_FOUNTAIN</t>
  </si>
  <si>
    <t>IN_FRANKLIN</t>
  </si>
  <si>
    <t>IN_FULTON</t>
  </si>
  <si>
    <t>Gibson</t>
  </si>
  <si>
    <t>IN_GIBSON</t>
  </si>
  <si>
    <t>IN_GRANT</t>
  </si>
  <si>
    <t>IN_GREENE</t>
  </si>
  <si>
    <t>IN_HAMILTON</t>
  </si>
  <si>
    <t>IN_HANCOCK</t>
  </si>
  <si>
    <t>Harrison</t>
  </si>
  <si>
    <t>IN_HARRISON</t>
  </si>
  <si>
    <t>Hendricks</t>
  </si>
  <si>
    <t>IN_HENDRICKS</t>
  </si>
  <si>
    <t>IN_HENRY</t>
  </si>
  <si>
    <t>IN_HOWARD</t>
  </si>
  <si>
    <t>Huntington</t>
  </si>
  <si>
    <t>IN_HUNTINGTON</t>
  </si>
  <si>
    <t>IN_JACKSON</t>
  </si>
  <si>
    <t>IN_JASPER</t>
  </si>
  <si>
    <t>Jay</t>
  </si>
  <si>
    <t>IN_JAY</t>
  </si>
  <si>
    <t>IN_JEFFERSON</t>
  </si>
  <si>
    <t>Jennings</t>
  </si>
  <si>
    <t>IN_JENNINGS</t>
  </si>
  <si>
    <t>IN_JOHNSON</t>
  </si>
  <si>
    <t>IN_KNOX</t>
  </si>
  <si>
    <t>Kosciusko</t>
  </si>
  <si>
    <t>IN_KOSCIUSKO</t>
  </si>
  <si>
    <t>Lagrange</t>
  </si>
  <si>
    <t>IN_LAGRANGE</t>
  </si>
  <si>
    <t>IN_LAKE</t>
  </si>
  <si>
    <t>La Porte</t>
  </si>
  <si>
    <t>IN_LA PORTE</t>
  </si>
  <si>
    <t>IN_LAWRENCE</t>
  </si>
  <si>
    <t>IN_MADISON</t>
  </si>
  <si>
    <t>IN_MARION</t>
  </si>
  <si>
    <t>IN_MARSHALL</t>
  </si>
  <si>
    <t>IN_MARTIN</t>
  </si>
  <si>
    <t>Miami</t>
  </si>
  <si>
    <t>IN_MIAMI</t>
  </si>
  <si>
    <t>IN_MONROE</t>
  </si>
  <si>
    <t>IN_MONTGOMERY</t>
  </si>
  <si>
    <t>IN_MORGAN</t>
  </si>
  <si>
    <t>IN_NEWTON</t>
  </si>
  <si>
    <t>Noble</t>
  </si>
  <si>
    <t>IN_NOBLE</t>
  </si>
  <si>
    <t>IN_OHIO</t>
  </si>
  <si>
    <t>IN_ORANGE</t>
  </si>
  <si>
    <t>Owen</t>
  </si>
  <si>
    <t>IN_OWEN</t>
  </si>
  <si>
    <t>Parke</t>
  </si>
  <si>
    <t>IN_PARKE</t>
  </si>
  <si>
    <t>IN_PERRY</t>
  </si>
  <si>
    <t>IN_PIKE</t>
  </si>
  <si>
    <t>Porter</t>
  </si>
  <si>
    <t>IN_PORTER</t>
  </si>
  <si>
    <t>Posey</t>
  </si>
  <si>
    <t>IN_POSEY</t>
  </si>
  <si>
    <t>IN_PULASKI</t>
  </si>
  <si>
    <t>IN_PUTNAM</t>
  </si>
  <si>
    <t>IN_RANDOLPH</t>
  </si>
  <si>
    <t>Ripley</t>
  </si>
  <si>
    <t>IN_RIPLEY</t>
  </si>
  <si>
    <t>Rush</t>
  </si>
  <si>
    <t>IN_RUSH</t>
  </si>
  <si>
    <t>St. Joseph</t>
  </si>
  <si>
    <t>IN_ST. JOSEPH</t>
  </si>
  <si>
    <t>IN_SCOTT</t>
  </si>
  <si>
    <t>IN_SHELBY</t>
  </si>
  <si>
    <t>Spencer</t>
  </si>
  <si>
    <t>IN_SPENCER</t>
  </si>
  <si>
    <t>Starke</t>
  </si>
  <si>
    <t>IN_STARKE</t>
  </si>
  <si>
    <t>Steuben</t>
  </si>
  <si>
    <t>IN_STEUBEN</t>
  </si>
  <si>
    <t>Sullivan</t>
  </si>
  <si>
    <t>IN_SULLIVAN</t>
  </si>
  <si>
    <t>Switzerland</t>
  </si>
  <si>
    <t>IN_SWITZERLAND</t>
  </si>
  <si>
    <t>Tippecanoe</t>
  </si>
  <si>
    <t>IN_TIPPECANOE</t>
  </si>
  <si>
    <t>Tipton</t>
  </si>
  <si>
    <t>IN_TIPTON</t>
  </si>
  <si>
    <t>IN_UNION</t>
  </si>
  <si>
    <t>Vanderburgh</t>
  </si>
  <si>
    <t>IN_VANDERBURGH</t>
  </si>
  <si>
    <t>Vermillion</t>
  </si>
  <si>
    <t>IN_VERMILLION</t>
  </si>
  <si>
    <t>Vigo</t>
  </si>
  <si>
    <t>IN_VIGO</t>
  </si>
  <si>
    <t>IN_WABASH</t>
  </si>
  <si>
    <t>IN_WARREN</t>
  </si>
  <si>
    <t>Warrick</t>
  </si>
  <si>
    <t>IN_WARRICK</t>
  </si>
  <si>
    <t>IN_WASHINGTON</t>
  </si>
  <si>
    <t>IN_WAYNE</t>
  </si>
  <si>
    <t>Wells</t>
  </si>
  <si>
    <t>IN_WELLS</t>
  </si>
  <si>
    <t>IN_WHITE</t>
  </si>
  <si>
    <t>Whitley</t>
  </si>
  <si>
    <t>IN_WHITLEY</t>
  </si>
  <si>
    <t>Adair</t>
  </si>
  <si>
    <t>IA_ADAIR</t>
  </si>
  <si>
    <t>IA_ADAMS</t>
  </si>
  <si>
    <t>Allamakee</t>
  </si>
  <si>
    <t>IA_ALLAMAKEE</t>
  </si>
  <si>
    <t>Appanoose</t>
  </si>
  <si>
    <t>IA_APPANOOSE</t>
  </si>
  <si>
    <t>Audubon</t>
  </si>
  <si>
    <t>IA_AUDUBON</t>
  </si>
  <si>
    <t>IA_BENTON</t>
  </si>
  <si>
    <t>Black Hawk</t>
  </si>
  <si>
    <t>IA_BLACK HAWK</t>
  </si>
  <si>
    <t>IA_BOONE</t>
  </si>
  <si>
    <t>Bremer</t>
  </si>
  <si>
    <t>IA_BREMER</t>
  </si>
  <si>
    <t>Buchanan</t>
  </si>
  <si>
    <t>IA_BUCHANAN</t>
  </si>
  <si>
    <t>Buena Vista</t>
  </si>
  <si>
    <t>IA_BUENA VISTA</t>
  </si>
  <si>
    <t>IA_BUTLER</t>
  </si>
  <si>
    <t>IA_CALHOUN</t>
  </si>
  <si>
    <t>IA_CARROLL</t>
  </si>
  <si>
    <t>IA_CASS</t>
  </si>
  <si>
    <t>Cedar</t>
  </si>
  <si>
    <t>IA_CEDAR</t>
  </si>
  <si>
    <t>Cerro Gordo</t>
  </si>
  <si>
    <t>IA_CERRO GORDO</t>
  </si>
  <si>
    <t>IA_CHEROKEE</t>
  </si>
  <si>
    <t>Chickasaw</t>
  </si>
  <si>
    <t>IA_CHICKASAW</t>
  </si>
  <si>
    <t>IA_CLARKE</t>
  </si>
  <si>
    <t>IA_CLAY</t>
  </si>
  <si>
    <t>IA_CLAYTON</t>
  </si>
  <si>
    <t>IA_CLINTON</t>
  </si>
  <si>
    <t>IA_CRAWFORD</t>
  </si>
  <si>
    <t>IA_DALLAS</t>
  </si>
  <si>
    <t>Davis</t>
  </si>
  <si>
    <t>IA_DAVIS</t>
  </si>
  <si>
    <t>IA_DECATUR</t>
  </si>
  <si>
    <t>IA_DELAWARE</t>
  </si>
  <si>
    <t>Des Moines</t>
  </si>
  <si>
    <t>IA_DES MOINES</t>
  </si>
  <si>
    <t>Dickinson</t>
  </si>
  <si>
    <t>IA_DICKINSON</t>
  </si>
  <si>
    <t>Dubuque</t>
  </si>
  <si>
    <t>IA_DUBUQUE</t>
  </si>
  <si>
    <t>Emmet</t>
  </si>
  <si>
    <t>IA_EMMET</t>
  </si>
  <si>
    <t>IA_FAYETTE</t>
  </si>
  <si>
    <t>IA_FLOYD</t>
  </si>
  <si>
    <t>IA_FRANKLIN</t>
  </si>
  <si>
    <t>IA_FREMONT</t>
  </si>
  <si>
    <t>IA_GREENE</t>
  </si>
  <si>
    <t>IA_GRUNDY</t>
  </si>
  <si>
    <t>Guthrie</t>
  </si>
  <si>
    <t>IA_GUTHRIE</t>
  </si>
  <si>
    <t>IA_HAMILTON</t>
  </si>
  <si>
    <t>IA_HANCOCK</t>
  </si>
  <si>
    <t>IA_HARDIN</t>
  </si>
  <si>
    <t>IA_HARRISON</t>
  </si>
  <si>
    <t>IA_HENRY</t>
  </si>
  <si>
    <t>IA_HOWARD</t>
  </si>
  <si>
    <t>IA_HUMBOLDT</t>
  </si>
  <si>
    <t>Ida</t>
  </si>
  <si>
    <t>IA_IDA</t>
  </si>
  <si>
    <t>IA_IOWA</t>
  </si>
  <si>
    <t>IA_JACKSON</t>
  </si>
  <si>
    <t>IA_JASPER</t>
  </si>
  <si>
    <t>IA_JEFFERSON</t>
  </si>
  <si>
    <t>IA_JOHNSON</t>
  </si>
  <si>
    <t>IA_JONES</t>
  </si>
  <si>
    <t>Keokuk</t>
  </si>
  <si>
    <t>IA_KEOKUK</t>
  </si>
  <si>
    <t>Kossuth</t>
  </si>
  <si>
    <t>IA_KOSSUTH</t>
  </si>
  <si>
    <t>IA_LEE</t>
  </si>
  <si>
    <t>Linn</t>
  </si>
  <si>
    <t>IA_LINN</t>
  </si>
  <si>
    <t>Louisa</t>
  </si>
  <si>
    <t>IA_LOUISA</t>
  </si>
  <si>
    <t>Lucas</t>
  </si>
  <si>
    <t>IA_LUCAS</t>
  </si>
  <si>
    <t>Lyon</t>
  </si>
  <si>
    <t>IA_LYON</t>
  </si>
  <si>
    <t>IA_MADISON</t>
  </si>
  <si>
    <t>Mahaska</t>
  </si>
  <si>
    <t>IA_MAHASKA</t>
  </si>
  <si>
    <t>IA_MARION</t>
  </si>
  <si>
    <t>IA_MARSHALL</t>
  </si>
  <si>
    <t>Mills</t>
  </si>
  <si>
    <t>IA_MILLS</t>
  </si>
  <si>
    <t>IA_MITCHELL</t>
  </si>
  <si>
    <t>Monona</t>
  </si>
  <si>
    <t>IA_MONONA</t>
  </si>
  <si>
    <t>IA_MONROE</t>
  </si>
  <si>
    <t>IA_MONTGOMERY</t>
  </si>
  <si>
    <t>Muscatine</t>
  </si>
  <si>
    <t>IA_MUSCATINE</t>
  </si>
  <si>
    <t>O'Brien</t>
  </si>
  <si>
    <t>IA_O'BRIEN</t>
  </si>
  <si>
    <t>IA_OSCEOLA</t>
  </si>
  <si>
    <t>Page</t>
  </si>
  <si>
    <t>IA_PAGE</t>
  </si>
  <si>
    <t>Palo Alto</t>
  </si>
  <si>
    <t>IA_PALO ALTO</t>
  </si>
  <si>
    <t>Plymouth</t>
  </si>
  <si>
    <t>IA_PLYMOUTH</t>
  </si>
  <si>
    <t>Pocahontas</t>
  </si>
  <si>
    <t>IA_POCAHONTAS</t>
  </si>
  <si>
    <t>IA_POLK</t>
  </si>
  <si>
    <t>Pottawattamie</t>
  </si>
  <si>
    <t>IA_POTTAWATTAMIE</t>
  </si>
  <si>
    <t>Poweshiek</t>
  </si>
  <si>
    <t>IA_POWESHIEK</t>
  </si>
  <si>
    <t>Ringgold</t>
  </si>
  <si>
    <t>IA_RINGGOLD</t>
  </si>
  <si>
    <t>Sac</t>
  </si>
  <si>
    <t>IA_SAC</t>
  </si>
  <si>
    <t>IA_SCOTT</t>
  </si>
  <si>
    <t>IA_SHELBY</t>
  </si>
  <si>
    <t>Sioux</t>
  </si>
  <si>
    <t>IA_SIOUX</t>
  </si>
  <si>
    <t>Story</t>
  </si>
  <si>
    <t>IA_STORY</t>
  </si>
  <si>
    <t>Tama</t>
  </si>
  <si>
    <t>IA_TAMA</t>
  </si>
  <si>
    <t>IA_TAYLOR</t>
  </si>
  <si>
    <t>IA_UNION</t>
  </si>
  <si>
    <t>IA_VAN BUREN</t>
  </si>
  <si>
    <t>Wapello</t>
  </si>
  <si>
    <t>IA_WAPELLO</t>
  </si>
  <si>
    <t>IA_WARREN</t>
  </si>
  <si>
    <t>IA_WASHINGTON</t>
  </si>
  <si>
    <t>IA_WAYNE</t>
  </si>
  <si>
    <t>IA_WEBSTER</t>
  </si>
  <si>
    <t>IA_WINNEBAGO</t>
  </si>
  <si>
    <t>Winneshiek</t>
  </si>
  <si>
    <t>IA_WINNESHIEK</t>
  </si>
  <si>
    <t>Woodbury</t>
  </si>
  <si>
    <t>IA_WOODBURY</t>
  </si>
  <si>
    <t>IA_WORTH</t>
  </si>
  <si>
    <t>Wright</t>
  </si>
  <si>
    <t>IA_WRIGHT</t>
  </si>
  <si>
    <t>KS_ALLEN</t>
  </si>
  <si>
    <t>Anderson</t>
  </si>
  <si>
    <t>KS_ANDERSON</t>
  </si>
  <si>
    <t>Atchison</t>
  </si>
  <si>
    <t>KS_ATCHISON</t>
  </si>
  <si>
    <t>Barber</t>
  </si>
  <si>
    <t>KS_BARBER</t>
  </si>
  <si>
    <t>Barton</t>
  </si>
  <si>
    <t>KS_BARTON</t>
  </si>
  <si>
    <t>Bourbon</t>
  </si>
  <si>
    <t>KS_BOURBON</t>
  </si>
  <si>
    <t>KS_BROWN</t>
  </si>
  <si>
    <t>KS_BUTLER</t>
  </si>
  <si>
    <t>Chase</t>
  </si>
  <si>
    <t>KS_CHASE</t>
  </si>
  <si>
    <t>Chautauqua</t>
  </si>
  <si>
    <t>KS_CHAUTAUQUA</t>
  </si>
  <si>
    <t>KS_CHEROKEE</t>
  </si>
  <si>
    <t>KS_CHEYENNE</t>
  </si>
  <si>
    <t>KS_CLARK</t>
  </si>
  <si>
    <t>KS_CLAY</t>
  </si>
  <si>
    <t>Cloud</t>
  </si>
  <si>
    <t>KS_CLOUD</t>
  </si>
  <si>
    <t>Coffey</t>
  </si>
  <si>
    <t>KS_COFFEY</t>
  </si>
  <si>
    <t>Comanche</t>
  </si>
  <si>
    <t>KS_COMANCHE</t>
  </si>
  <si>
    <t>Cowley</t>
  </si>
  <si>
    <t>KS_COWLEY</t>
  </si>
  <si>
    <t>KS_CRAWFORD</t>
  </si>
  <si>
    <t>KS_DECATUR</t>
  </si>
  <si>
    <t>KS_DICKINSON</t>
  </si>
  <si>
    <t>Doniphan</t>
  </si>
  <si>
    <t>KS_DONIPHAN</t>
  </si>
  <si>
    <t>KS_DOUGLAS</t>
  </si>
  <si>
    <t>KS_EDWARDS</t>
  </si>
  <si>
    <t>Elk</t>
  </si>
  <si>
    <t>KS_ELK</t>
  </si>
  <si>
    <t>Ellis</t>
  </si>
  <si>
    <t>KS_ELLIS</t>
  </si>
  <si>
    <t>Ellsworth</t>
  </si>
  <si>
    <t>KS_ELLSWORTH</t>
  </si>
  <si>
    <t>Finney</t>
  </si>
  <si>
    <t>KS_FINNEY</t>
  </si>
  <si>
    <t>KS_FORD</t>
  </si>
  <si>
    <t>KS_FRANKLIN</t>
  </si>
  <si>
    <t>Geary</t>
  </si>
  <si>
    <t>KS_GEARY</t>
  </si>
  <si>
    <t>Gove</t>
  </si>
  <si>
    <t>KS_GOVE</t>
  </si>
  <si>
    <t>KS_GRAHAM</t>
  </si>
  <si>
    <t>KS_GRANT</t>
  </si>
  <si>
    <t>Gray</t>
  </si>
  <si>
    <t>KS_GRAY</t>
  </si>
  <si>
    <t>Greeley</t>
  </si>
  <si>
    <t>KS_GREELEY</t>
  </si>
  <si>
    <t>Greenwood</t>
  </si>
  <si>
    <t>KS_GREENWOOD</t>
  </si>
  <si>
    <t>KS_HAMILTON</t>
  </si>
  <si>
    <t>Harper</t>
  </si>
  <si>
    <t>KS_HARPER</t>
  </si>
  <si>
    <t>Harvey</t>
  </si>
  <si>
    <t>KS_HARVEY</t>
  </si>
  <si>
    <t>Haskell</t>
  </si>
  <si>
    <t>KS_HASKELL</t>
  </si>
  <si>
    <t>Hodgeman</t>
  </si>
  <si>
    <t>KS_HODGEMAN</t>
  </si>
  <si>
    <t>KS_JACKSON</t>
  </si>
  <si>
    <t>KS_JEFFERSON</t>
  </si>
  <si>
    <t>Jewell</t>
  </si>
  <si>
    <t>KS_JEWELL</t>
  </si>
  <si>
    <t>KS_JOHNSON</t>
  </si>
  <si>
    <t>Kearny</t>
  </si>
  <si>
    <t>KS_KEARNY</t>
  </si>
  <si>
    <t>Kingman</t>
  </si>
  <si>
    <t>KS_KINGMAN</t>
  </si>
  <si>
    <t>KS_KIOWA</t>
  </si>
  <si>
    <t>Labette</t>
  </si>
  <si>
    <t>KS_LABETTE</t>
  </si>
  <si>
    <t>Lane</t>
  </si>
  <si>
    <t>KS_LANE</t>
  </si>
  <si>
    <t>Leavenworth</t>
  </si>
  <si>
    <t>KS_LEAVENWORTH</t>
  </si>
  <si>
    <t>KS_LINCOLN</t>
  </si>
  <si>
    <t>KS_LINN</t>
  </si>
  <si>
    <t>KS_LOGAN</t>
  </si>
  <si>
    <t>KS_LYON</t>
  </si>
  <si>
    <t>McPherson</t>
  </si>
  <si>
    <t>KS_MCPHERSON</t>
  </si>
  <si>
    <t>KS_MARION</t>
  </si>
  <si>
    <t>KS_MARSHALL</t>
  </si>
  <si>
    <t>Meade</t>
  </si>
  <si>
    <t>KS_MEADE</t>
  </si>
  <si>
    <t>KS_MIAMI</t>
  </si>
  <si>
    <t>KS_MITCHELL</t>
  </si>
  <si>
    <t>KS_MONTGOMERY</t>
  </si>
  <si>
    <t>Morris</t>
  </si>
  <si>
    <t>KS_MORRIS</t>
  </si>
  <si>
    <t>Morton</t>
  </si>
  <si>
    <t>KS_MORTON</t>
  </si>
  <si>
    <t>Nemaha</t>
  </si>
  <si>
    <t>KS_NEMAHA</t>
  </si>
  <si>
    <t>Neosho</t>
  </si>
  <si>
    <t>KS_NEOSHO</t>
  </si>
  <si>
    <t>Ness</t>
  </si>
  <si>
    <t>KS_NESS</t>
  </si>
  <si>
    <t>Norton</t>
  </si>
  <si>
    <t>KS_NORTON</t>
  </si>
  <si>
    <t>Osage</t>
  </si>
  <si>
    <t>KS_OSAGE</t>
  </si>
  <si>
    <t>Osborne</t>
  </si>
  <si>
    <t>KS_OSBORNE</t>
  </si>
  <si>
    <t>Ottawa</t>
  </si>
  <si>
    <t>KS_OTTAWA</t>
  </si>
  <si>
    <t>Pawnee</t>
  </si>
  <si>
    <t>KS_PAWNEE</t>
  </si>
  <si>
    <t>KS_PHILLIPS</t>
  </si>
  <si>
    <t>Pottawatomie</t>
  </si>
  <si>
    <t>KS_POTTAWATOMIE</t>
  </si>
  <si>
    <t>Pratt</t>
  </si>
  <si>
    <t>KS_PRATT</t>
  </si>
  <si>
    <t>Rawlins</t>
  </si>
  <si>
    <t>KS_RAWLINS</t>
  </si>
  <si>
    <t>Reno</t>
  </si>
  <si>
    <t>KS_RENO</t>
  </si>
  <si>
    <t>Republic</t>
  </si>
  <si>
    <t>KS_REPUBLIC</t>
  </si>
  <si>
    <t>Rice</t>
  </si>
  <si>
    <t>KS_RICE</t>
  </si>
  <si>
    <t>Riley</t>
  </si>
  <si>
    <t>KS_RILEY</t>
  </si>
  <si>
    <t>Rooks</t>
  </si>
  <si>
    <t>KS_ROOKS</t>
  </si>
  <si>
    <t>KS_RUSH</t>
  </si>
  <si>
    <t>KS_RUSSELL</t>
  </si>
  <si>
    <t>KS_SALINE</t>
  </si>
  <si>
    <t>KS_SCOTT</t>
  </si>
  <si>
    <t>KS_SEDGWICK</t>
  </si>
  <si>
    <t>Seward</t>
  </si>
  <si>
    <t>KS_SEWARD</t>
  </si>
  <si>
    <t>Shawnee</t>
  </si>
  <si>
    <t>KS_SHAWNEE</t>
  </si>
  <si>
    <t>Sheridan</t>
  </si>
  <si>
    <t>KS_SHERIDAN</t>
  </si>
  <si>
    <t>Sherman</t>
  </si>
  <si>
    <t>KS_SHERMAN</t>
  </si>
  <si>
    <t>Smith</t>
  </si>
  <si>
    <t>KS_SMITH</t>
  </si>
  <si>
    <t>Stafford</t>
  </si>
  <si>
    <t>KS_STAFFORD</t>
  </si>
  <si>
    <t>Stanton</t>
  </si>
  <si>
    <t>KS_STANTON</t>
  </si>
  <si>
    <t>Stevens</t>
  </si>
  <si>
    <t>KS_STEVENS</t>
  </si>
  <si>
    <t>Sumner</t>
  </si>
  <si>
    <t>KS_SUMNER</t>
  </si>
  <si>
    <t>KS_THOMAS</t>
  </si>
  <si>
    <t>Trego</t>
  </si>
  <si>
    <t>KS_TREGO</t>
  </si>
  <si>
    <t>Wabaunsee</t>
  </si>
  <si>
    <t>KS_WABAUNSEE</t>
  </si>
  <si>
    <t>Wallace</t>
  </si>
  <si>
    <t>KS_WALLACE</t>
  </si>
  <si>
    <t>KS_WASHINGTON</t>
  </si>
  <si>
    <t>Wichita</t>
  </si>
  <si>
    <t>KS_WICHITA</t>
  </si>
  <si>
    <t>Wilson</t>
  </si>
  <si>
    <t>KS_WILSON</t>
  </si>
  <si>
    <t>Woodson</t>
  </si>
  <si>
    <t>KS_WOODSON</t>
  </si>
  <si>
    <t>Wyandotte</t>
  </si>
  <si>
    <t>KS_WYANDOTTE</t>
  </si>
  <si>
    <t>KY_ADAIR</t>
  </si>
  <si>
    <t>KY_ALLEN</t>
  </si>
  <si>
    <t>KY_ANDERSON</t>
  </si>
  <si>
    <t>Ballard</t>
  </si>
  <si>
    <t>KY_BALLARD</t>
  </si>
  <si>
    <t>Barren</t>
  </si>
  <si>
    <t>KY_BARREN</t>
  </si>
  <si>
    <t>Bath</t>
  </si>
  <si>
    <t>KY_BATH</t>
  </si>
  <si>
    <t>Bell</t>
  </si>
  <si>
    <t>KY_BELL</t>
  </si>
  <si>
    <t>KY_BOONE</t>
  </si>
  <si>
    <t>KY_BOURBON</t>
  </si>
  <si>
    <t>Boyd</t>
  </si>
  <si>
    <t>KY_BOYD</t>
  </si>
  <si>
    <t>Boyle</t>
  </si>
  <si>
    <t>KY_BOYLE</t>
  </si>
  <si>
    <t>Bracken</t>
  </si>
  <si>
    <t>KY_BRACKEN</t>
  </si>
  <si>
    <t>Breathitt</t>
  </si>
  <si>
    <t>KY_BREATHITT</t>
  </si>
  <si>
    <t>Breckinridge</t>
  </si>
  <si>
    <t>KY_BRECKINRIDGE</t>
  </si>
  <si>
    <t>Bullitt</t>
  </si>
  <si>
    <t>KY_BULLITT</t>
  </si>
  <si>
    <t>KY_BUTLER</t>
  </si>
  <si>
    <t>Caldwell</t>
  </si>
  <si>
    <t>KY_CALDWELL</t>
  </si>
  <si>
    <t>Calloway</t>
  </si>
  <si>
    <t>KY_CALLOWAY</t>
  </si>
  <si>
    <t>Campbell</t>
  </si>
  <si>
    <t>KY_CAMPBELL</t>
  </si>
  <si>
    <t>Carlisle</t>
  </si>
  <si>
    <t>KY_CARLISLE</t>
  </si>
  <si>
    <t>KY_CARROLL</t>
  </si>
  <si>
    <t>Carter</t>
  </si>
  <si>
    <t>KY_CARTER</t>
  </si>
  <si>
    <t>Casey</t>
  </si>
  <si>
    <t>KY_CASEY</t>
  </si>
  <si>
    <t>KY_CHRISTIAN</t>
  </si>
  <si>
    <t>KY_CLARK</t>
  </si>
  <si>
    <t>KY_CLAY</t>
  </si>
  <si>
    <t>KY_CLINTON</t>
  </si>
  <si>
    <t>KY_CRITTENDEN</t>
  </si>
  <si>
    <t>KY_CUMBERLAND</t>
  </si>
  <si>
    <t>KY_DAVIESS</t>
  </si>
  <si>
    <t>Edmonson</t>
  </si>
  <si>
    <t>KY_EDMONSON</t>
  </si>
  <si>
    <t>Elliott</t>
  </si>
  <si>
    <t>KY_ELLIOTT</t>
  </si>
  <si>
    <t>Estill</t>
  </si>
  <si>
    <t>KY_ESTILL</t>
  </si>
  <si>
    <t>KY_FAYETTE</t>
  </si>
  <si>
    <t>Fleming</t>
  </si>
  <si>
    <t>KY_FLEMING</t>
  </si>
  <si>
    <t>KY_FLOYD</t>
  </si>
  <si>
    <t>KY_FRANKLIN</t>
  </si>
  <si>
    <t>KY_FULTON</t>
  </si>
  <si>
    <t>KY_GALLATIN</t>
  </si>
  <si>
    <t>Garrard</t>
  </si>
  <si>
    <t>KY_GARRARD</t>
  </si>
  <si>
    <t>KY_GRANT</t>
  </si>
  <si>
    <t>Graves</t>
  </si>
  <si>
    <t>KY_GRAVES</t>
  </si>
  <si>
    <t>Grayson</t>
  </si>
  <si>
    <t>KY_GRAYSON</t>
  </si>
  <si>
    <t>Green</t>
  </si>
  <si>
    <t>KY_GREEN</t>
  </si>
  <si>
    <t>Greenup</t>
  </si>
  <si>
    <t>KY_GREENUP</t>
  </si>
  <si>
    <t>KY_HANCOCK</t>
  </si>
  <si>
    <t>KY_HARDIN</t>
  </si>
  <si>
    <t>Harlan</t>
  </si>
  <si>
    <t>KY_HARLAN</t>
  </si>
  <si>
    <t>KY_HARRISON</t>
  </si>
  <si>
    <t>KY_HART</t>
  </si>
  <si>
    <t>KY_HENDERSON</t>
  </si>
  <si>
    <t>KY_HENRY</t>
  </si>
  <si>
    <t>Hickman</t>
  </si>
  <si>
    <t>KY_HICKMAN</t>
  </si>
  <si>
    <t>Hopkins</t>
  </si>
  <si>
    <t>KY_HOPKINS</t>
  </si>
  <si>
    <t>KY_JACKSON</t>
  </si>
  <si>
    <t>KY_JEFFERSON</t>
  </si>
  <si>
    <t>Jessamine</t>
  </si>
  <si>
    <t>KY_JESSAMINE</t>
  </si>
  <si>
    <t>KY_JOHNSON</t>
  </si>
  <si>
    <t>Kenton</t>
  </si>
  <si>
    <t>KY_KENTON</t>
  </si>
  <si>
    <t>Knott</t>
  </si>
  <si>
    <t>KY_KNOTT</t>
  </si>
  <si>
    <t>KY_KNOX</t>
  </si>
  <si>
    <t>Larue</t>
  </si>
  <si>
    <t>KY_LARUE</t>
  </si>
  <si>
    <t>Laurel</t>
  </si>
  <si>
    <t>KY_LAUREL</t>
  </si>
  <si>
    <t>KY_LAWRENCE</t>
  </si>
  <si>
    <t>KY_LEE</t>
  </si>
  <si>
    <t>Leslie</t>
  </si>
  <si>
    <t>KY_LESLIE</t>
  </si>
  <si>
    <t>Letcher</t>
  </si>
  <si>
    <t>KY_LETCHER</t>
  </si>
  <si>
    <t>KY_LEWIS</t>
  </si>
  <si>
    <t>KY_LINCOLN</t>
  </si>
  <si>
    <t>KY_LIVINGSTON</t>
  </si>
  <si>
    <t>KY_LOGAN</t>
  </si>
  <si>
    <t>KY_LYON</t>
  </si>
  <si>
    <t>McCracken</t>
  </si>
  <si>
    <t>KY_MCCRACKEN</t>
  </si>
  <si>
    <t>McCreary</t>
  </si>
  <si>
    <t>KY_MCCREARY</t>
  </si>
  <si>
    <t>KY_MCLEAN</t>
  </si>
  <si>
    <t>KY_MADISON</t>
  </si>
  <si>
    <t>Magoffin</t>
  </si>
  <si>
    <t>KY_MAGOFFIN</t>
  </si>
  <si>
    <t>KY_MARION</t>
  </si>
  <si>
    <t>KY_MARSHALL</t>
  </si>
  <si>
    <t>KY_MARTIN</t>
  </si>
  <si>
    <t>KY_MASON</t>
  </si>
  <si>
    <t>KY_MEADE</t>
  </si>
  <si>
    <t>Menifee</t>
  </si>
  <si>
    <t>KY_MENIFEE</t>
  </si>
  <si>
    <t>KY_MERCER</t>
  </si>
  <si>
    <t>Metcalfe</t>
  </si>
  <si>
    <t>KY_METCALFE</t>
  </si>
  <si>
    <t>KY_MONROE</t>
  </si>
  <si>
    <t>KY_MONTGOMERY</t>
  </si>
  <si>
    <t>KY_MORGAN</t>
  </si>
  <si>
    <t>Muhlenberg</t>
  </si>
  <si>
    <t>KY_MUHLENBERG</t>
  </si>
  <si>
    <t>Nelson</t>
  </si>
  <si>
    <t>KY_NELSON</t>
  </si>
  <si>
    <t>Nicholas</t>
  </si>
  <si>
    <t>KY_NICHOLAS</t>
  </si>
  <si>
    <t>KY_OHIO</t>
  </si>
  <si>
    <t>Oldham</t>
  </si>
  <si>
    <t>KY_OLDHAM</t>
  </si>
  <si>
    <t>KY_OWEN</t>
  </si>
  <si>
    <t>Owsley</t>
  </si>
  <si>
    <t>KY_OWSLEY</t>
  </si>
  <si>
    <t>Pendleton</t>
  </si>
  <si>
    <t>KY_PENDLETON</t>
  </si>
  <si>
    <t>KY_PERRY</t>
  </si>
  <si>
    <t>KY_PIKE</t>
  </si>
  <si>
    <t>Powell</t>
  </si>
  <si>
    <t>KY_POWELL</t>
  </si>
  <si>
    <t>KY_PULASKI</t>
  </si>
  <si>
    <t>Robertson</t>
  </si>
  <si>
    <t>KY_ROBERTSON</t>
  </si>
  <si>
    <t>Rockcastle</t>
  </si>
  <si>
    <t>KY_ROCKCASTLE</t>
  </si>
  <si>
    <t>Rowan</t>
  </si>
  <si>
    <t>KY_ROWAN</t>
  </si>
  <si>
    <t>KY_RUSSELL</t>
  </si>
  <si>
    <t>KY_SCOTT</t>
  </si>
  <si>
    <t>KY_SHELBY</t>
  </si>
  <si>
    <t>Simpson</t>
  </si>
  <si>
    <t>KY_SIMPSON</t>
  </si>
  <si>
    <t>KY_SPENCER</t>
  </si>
  <si>
    <t>KY_TAYLOR</t>
  </si>
  <si>
    <t>Todd</t>
  </si>
  <si>
    <t>KY_TODD</t>
  </si>
  <si>
    <t>Trigg</t>
  </si>
  <si>
    <t>KY_TRIGG</t>
  </si>
  <si>
    <t>Trimble</t>
  </si>
  <si>
    <t>KY_TRIMBLE</t>
  </si>
  <si>
    <t>KY_UNION</t>
  </si>
  <si>
    <t>KY_WARREN</t>
  </si>
  <si>
    <t>KY_WASHINGTON</t>
  </si>
  <si>
    <t>KY_WAYNE</t>
  </si>
  <si>
    <t>KY_WEBSTER</t>
  </si>
  <si>
    <t>KY_WHITLEY</t>
  </si>
  <si>
    <t>Wolfe</t>
  </si>
  <si>
    <t>KY_WOLFE</t>
  </si>
  <si>
    <t>KY_WOODFORD</t>
  </si>
  <si>
    <t>Acadia Parish</t>
  </si>
  <si>
    <t>LA_ACADIA PARISH</t>
  </si>
  <si>
    <t>Allen Parish</t>
  </si>
  <si>
    <t>LA_ALLEN PARISH</t>
  </si>
  <si>
    <t>Ascension Parish</t>
  </si>
  <si>
    <t>LA_ASCENSION PARISH</t>
  </si>
  <si>
    <t>Assumption Parish</t>
  </si>
  <si>
    <t>LA_ASSUMPTION PARISH</t>
  </si>
  <si>
    <t>Avoyelles Parish</t>
  </si>
  <si>
    <t>LA_AVOYELLES PARISH</t>
  </si>
  <si>
    <t>Beauregard Parish</t>
  </si>
  <si>
    <t>LA_BEAUREGARD PARISH</t>
  </si>
  <si>
    <t>Bienville Parish</t>
  </si>
  <si>
    <t>LA_BIENVILLE PARISH</t>
  </si>
  <si>
    <t>Bossier Parish</t>
  </si>
  <si>
    <t>LA_BOSSIER PARISH</t>
  </si>
  <si>
    <t>Caddo Parish</t>
  </si>
  <si>
    <t>LA_CADDO PARISH</t>
  </si>
  <si>
    <t>Calcasieu Parish</t>
  </si>
  <si>
    <t>LA_CALCASIEU PARISH</t>
  </si>
  <si>
    <t>Caldwell Parish</t>
  </si>
  <si>
    <t>LA_CALDWELL PARISH</t>
  </si>
  <si>
    <t>Cameron Parish</t>
  </si>
  <si>
    <t>LA_CAMERON PARISH</t>
  </si>
  <si>
    <t>Catahoula Parish</t>
  </si>
  <si>
    <t>LA_CATAHOULA PARISH</t>
  </si>
  <si>
    <t>Claiborne Parish</t>
  </si>
  <si>
    <t>LA_CLAIBORNE PARISH</t>
  </si>
  <si>
    <t>Concordia Parish</t>
  </si>
  <si>
    <t>LA_CONCORDIA PARISH</t>
  </si>
  <si>
    <t>De Soto Parish</t>
  </si>
  <si>
    <t>LA_DE SOTO PARISH</t>
  </si>
  <si>
    <t>East Baton Rouge Parish</t>
  </si>
  <si>
    <t>LA_EAST BATON ROUGE PARISH</t>
  </si>
  <si>
    <t>East Carroll Parish</t>
  </si>
  <si>
    <t>LA_EAST CARROLL PARISH</t>
  </si>
  <si>
    <t>East Feliciana Parish</t>
  </si>
  <si>
    <t>LA_EAST FELICIANA PARISH</t>
  </si>
  <si>
    <t>Evangeline Parish</t>
  </si>
  <si>
    <t>LA_EVANGELINE PARISH</t>
  </si>
  <si>
    <t>Franklin Parish</t>
  </si>
  <si>
    <t>LA_FRANKLIN PARISH</t>
  </si>
  <si>
    <t>Grant Parish</t>
  </si>
  <si>
    <t>LA_GRANT PARISH</t>
  </si>
  <si>
    <t>Iberia Parish</t>
  </si>
  <si>
    <t>LA_IBERIA PARISH</t>
  </si>
  <si>
    <t>Iberville Parish</t>
  </si>
  <si>
    <t>LA_IBERVILLE PARISH</t>
  </si>
  <si>
    <t>Jackson Parish</t>
  </si>
  <si>
    <t>LA_JACKSON PARISH</t>
  </si>
  <si>
    <t>Jefferson Parish</t>
  </si>
  <si>
    <t>LA_JEFFERSON PARISH</t>
  </si>
  <si>
    <t>Jefferson Davis Parish</t>
  </si>
  <si>
    <t>LA_JEFFERSON DAVIS PARISH</t>
  </si>
  <si>
    <t>Lafayette Parish</t>
  </si>
  <si>
    <t>LA_LAFAYETTE PARISH</t>
  </si>
  <si>
    <t>Lafourche Parish</t>
  </si>
  <si>
    <t>LA_LAFOURCHE PARISH</t>
  </si>
  <si>
    <t>La Salle Parish</t>
  </si>
  <si>
    <t>LA_LA SALLE PARISH</t>
  </si>
  <si>
    <t>Lincoln Parish</t>
  </si>
  <si>
    <t>LA_LINCOLN PARISH</t>
  </si>
  <si>
    <t>Livingston Parish</t>
  </si>
  <si>
    <t>LA_LIVINGSTON PARISH</t>
  </si>
  <si>
    <t>Madison Parish</t>
  </si>
  <si>
    <t>LA_MADISON PARISH</t>
  </si>
  <si>
    <t>Morehouse Parish</t>
  </si>
  <si>
    <t>LA_MOREHOUSE PARISH</t>
  </si>
  <si>
    <t>Natchitoches Parish</t>
  </si>
  <si>
    <t>LA_NATCHITOCHES PARISH</t>
  </si>
  <si>
    <t>Orleans Parish</t>
  </si>
  <si>
    <t>LA_ORLEANS PARISH</t>
  </si>
  <si>
    <t>Ouachita Parish</t>
  </si>
  <si>
    <t>LA_OUACHITA PARISH</t>
  </si>
  <si>
    <t>Plaquemines Parish</t>
  </si>
  <si>
    <t>LA_PLAQUEMINES PARISH</t>
  </si>
  <si>
    <t>Pointe Coupee Parish</t>
  </si>
  <si>
    <t>LA_POINTE COUPEE PARISH</t>
  </si>
  <si>
    <t>Rapides Parish</t>
  </si>
  <si>
    <t>LA_RAPIDES PARISH</t>
  </si>
  <si>
    <t>Red River Parish</t>
  </si>
  <si>
    <t>LA_RED RIVER PARISH</t>
  </si>
  <si>
    <t>Richland Parish</t>
  </si>
  <si>
    <t>LA_RICHLAND PARISH</t>
  </si>
  <si>
    <t>Sabine Parish</t>
  </si>
  <si>
    <t>LA_SABINE PARISH</t>
  </si>
  <si>
    <t>St. Bernard Parish</t>
  </si>
  <si>
    <t>LA_ST. BERNARD PARISH</t>
  </si>
  <si>
    <t>St. Charles Parish</t>
  </si>
  <si>
    <t>LA_ST. CHARLES PARISH</t>
  </si>
  <si>
    <t>St. Helena Parish</t>
  </si>
  <si>
    <t>LA_ST. HELENA PARISH</t>
  </si>
  <si>
    <t>St. James Parish</t>
  </si>
  <si>
    <t>LA_ST. JAMES PARISH</t>
  </si>
  <si>
    <t>St. John the Baptist Parish</t>
  </si>
  <si>
    <t>LA_ST. JOHN THE BAPTIST PARISH</t>
  </si>
  <si>
    <t>St. Landry Parish</t>
  </si>
  <si>
    <t>LA_ST. LANDRY PARISH</t>
  </si>
  <si>
    <t>St. Martin Parish</t>
  </si>
  <si>
    <t>LA_ST. MARTIN PARISH</t>
  </si>
  <si>
    <t>St. Mary Parish</t>
  </si>
  <si>
    <t>LA_ST. MARY PARISH</t>
  </si>
  <si>
    <t>St. Tammany Parish</t>
  </si>
  <si>
    <t>LA_ST. TAMMANY PARISH</t>
  </si>
  <si>
    <t>Tangipahoa Parish</t>
  </si>
  <si>
    <t>LA_TANGIPAHOA PARISH</t>
  </si>
  <si>
    <t>Tensas Parish</t>
  </si>
  <si>
    <t>LA_TENSAS PARISH</t>
  </si>
  <si>
    <t>Terrebonne Parish</t>
  </si>
  <si>
    <t>LA_TERREBONNE PARISH</t>
  </si>
  <si>
    <t>Union Parish</t>
  </si>
  <si>
    <t>LA_UNION PARISH</t>
  </si>
  <si>
    <t>Vermilion Parish</t>
  </si>
  <si>
    <t>LA_VERMILION PARISH</t>
  </si>
  <si>
    <t>Vernon Parish</t>
  </si>
  <si>
    <t>LA_VERNON PARISH</t>
  </si>
  <si>
    <t>Washington Parish</t>
  </si>
  <si>
    <t>LA_WASHINGTON PARISH</t>
  </si>
  <si>
    <t>Webster Parish</t>
  </si>
  <si>
    <t>LA_WEBSTER PARISH</t>
  </si>
  <si>
    <t>West Baton Rouge Parish</t>
  </si>
  <si>
    <t>LA_WEST BATON ROUGE PARISH</t>
  </si>
  <si>
    <t>West Carroll Parish</t>
  </si>
  <si>
    <t>LA_WEST CARROLL PARISH</t>
  </si>
  <si>
    <t>West Feliciana Parish</t>
  </si>
  <si>
    <t>LA_WEST FELICIANA PARISH</t>
  </si>
  <si>
    <t>Winn Parish</t>
  </si>
  <si>
    <t>LA_WINN PARISH</t>
  </si>
  <si>
    <t>Androscoggin</t>
  </si>
  <si>
    <t>ME_ANDROSCOGGIN</t>
  </si>
  <si>
    <t>Aroostook</t>
  </si>
  <si>
    <t>ME_AROOSTOOK</t>
  </si>
  <si>
    <t>ME_CUMBERLAND</t>
  </si>
  <si>
    <t>ME_FRANKLIN</t>
  </si>
  <si>
    <t>ME_HANCOCK</t>
  </si>
  <si>
    <t>Kennebec</t>
  </si>
  <si>
    <t>ME_KENNEBEC</t>
  </si>
  <si>
    <t>ME_KNOX</t>
  </si>
  <si>
    <t>ME_LINCOLN</t>
  </si>
  <si>
    <t>Oxford</t>
  </si>
  <si>
    <t>ME_OXFORD</t>
  </si>
  <si>
    <t>Penobscot</t>
  </si>
  <si>
    <t>ME_PENOBSCOT</t>
  </si>
  <si>
    <t>Piscataquis</t>
  </si>
  <si>
    <t>ME_PISCATAQUIS</t>
  </si>
  <si>
    <t>Sagadahoc</t>
  </si>
  <si>
    <t>ME_SAGADAHOC</t>
  </si>
  <si>
    <t>Somerset</t>
  </si>
  <si>
    <t>ME_SOMERSET</t>
  </si>
  <si>
    <t>Waldo</t>
  </si>
  <si>
    <t>ME_WALDO</t>
  </si>
  <si>
    <t>ME_WASHINGTON</t>
  </si>
  <si>
    <t>York</t>
  </si>
  <si>
    <t>ME_YORK</t>
  </si>
  <si>
    <t>Allegany</t>
  </si>
  <si>
    <t>MD_ALLEGANY</t>
  </si>
  <si>
    <t>Anne Arundel</t>
  </si>
  <si>
    <t>MD_ANNE ARUNDEL</t>
  </si>
  <si>
    <t>Baltimore</t>
  </si>
  <si>
    <t>MD_BALTIMORE</t>
  </si>
  <si>
    <t>Calvert</t>
  </si>
  <si>
    <t>MD_CALVERT</t>
  </si>
  <si>
    <t>Caroline</t>
  </si>
  <si>
    <t>MD_CAROLINE</t>
  </si>
  <si>
    <t>MD_CARROLL</t>
  </si>
  <si>
    <t>Cecil</t>
  </si>
  <si>
    <t>MD_CECIL</t>
  </si>
  <si>
    <t>Charles</t>
  </si>
  <si>
    <t>MD_CHARLES</t>
  </si>
  <si>
    <t>Dorchester</t>
  </si>
  <si>
    <t>MD_DORCHESTER</t>
  </si>
  <si>
    <t>Frederick</t>
  </si>
  <si>
    <t>MD_FREDERICK</t>
  </si>
  <si>
    <t>Garrett</t>
  </si>
  <si>
    <t>MD_GARRETT</t>
  </si>
  <si>
    <t>Harford</t>
  </si>
  <si>
    <t>MD_HARFORD</t>
  </si>
  <si>
    <t>MD_HOWARD</t>
  </si>
  <si>
    <t>MD_KENT</t>
  </si>
  <si>
    <t>MD_MONTGOMERY</t>
  </si>
  <si>
    <t>Prince George's</t>
  </si>
  <si>
    <t>MD_PRINCE GEORGE'S</t>
  </si>
  <si>
    <t>Queen Anne's</t>
  </si>
  <si>
    <t>MD_QUEEN ANNE'S</t>
  </si>
  <si>
    <t>St. Mary's</t>
  </si>
  <si>
    <t>MD_ST. MARY'S</t>
  </si>
  <si>
    <t>MD_SOMERSET</t>
  </si>
  <si>
    <t>MD_TALBOT</t>
  </si>
  <si>
    <t>MD_WASHINGTON</t>
  </si>
  <si>
    <t>Wicomico</t>
  </si>
  <si>
    <t>MD_WICOMICO</t>
  </si>
  <si>
    <t>Worcester</t>
  </si>
  <si>
    <t>MD_WORCESTER</t>
  </si>
  <si>
    <t>Baltimore city</t>
  </si>
  <si>
    <t>MD_BALTIMORE CITY</t>
  </si>
  <si>
    <t>Barnstable</t>
  </si>
  <si>
    <t>MA_BARNSTABLE</t>
  </si>
  <si>
    <t>Berkshire</t>
  </si>
  <si>
    <t>MA_BERKSHIRE</t>
  </si>
  <si>
    <t>Bristol</t>
  </si>
  <si>
    <t>MA_BRISTOL</t>
  </si>
  <si>
    <t>Dukes</t>
  </si>
  <si>
    <t>MA_DUKES</t>
  </si>
  <si>
    <t>Essex</t>
  </si>
  <si>
    <t>MA_ESSEX</t>
  </si>
  <si>
    <t>MA_FRANKLIN</t>
  </si>
  <si>
    <t>Hampden</t>
  </si>
  <si>
    <t>MA_HAMPDEN</t>
  </si>
  <si>
    <t>Hampshire</t>
  </si>
  <si>
    <t>MA_HAMPSHIRE</t>
  </si>
  <si>
    <t>MA_MIDDLESEX</t>
  </si>
  <si>
    <t>Nantucket</t>
  </si>
  <si>
    <t>MA_NANTUCKET</t>
  </si>
  <si>
    <t>Norfolk</t>
  </si>
  <si>
    <t>MA_NORFOLK</t>
  </si>
  <si>
    <t>MA_PLYMOUTH</t>
  </si>
  <si>
    <t>Suffolk</t>
  </si>
  <si>
    <t>MA_SUFFOLK</t>
  </si>
  <si>
    <t>MA_WORCESTER</t>
  </si>
  <si>
    <t>Alcona</t>
  </si>
  <si>
    <t>MI_ALCONA</t>
  </si>
  <si>
    <t>Alger</t>
  </si>
  <si>
    <t>MI_ALGER</t>
  </si>
  <si>
    <t>Allegan</t>
  </si>
  <si>
    <t>MI_ALLEGAN</t>
  </si>
  <si>
    <t>Alpena</t>
  </si>
  <si>
    <t>MI_ALPENA</t>
  </si>
  <si>
    <t>Antrim</t>
  </si>
  <si>
    <t>MI_ANTRIM</t>
  </si>
  <si>
    <t>Arenac</t>
  </si>
  <si>
    <t>MI_ARENAC</t>
  </si>
  <si>
    <t>Baraga</t>
  </si>
  <si>
    <t>MI_BARAGA</t>
  </si>
  <si>
    <t>Barry</t>
  </si>
  <si>
    <t>MI_BARRY</t>
  </si>
  <si>
    <t>MI_BAY</t>
  </si>
  <si>
    <t>Benzie</t>
  </si>
  <si>
    <t>MI_BENZIE</t>
  </si>
  <si>
    <t>MI_BERRIEN</t>
  </si>
  <si>
    <t>Branch</t>
  </si>
  <si>
    <t>MI_BRANCH</t>
  </si>
  <si>
    <t>MI_CALHOUN</t>
  </si>
  <si>
    <t>MI_CASS</t>
  </si>
  <si>
    <t>Charlevoix</t>
  </si>
  <si>
    <t>MI_CHARLEVOIX</t>
  </si>
  <si>
    <t>Cheboygan</t>
  </si>
  <si>
    <t>MI_CHEBOYGAN</t>
  </si>
  <si>
    <t>Chippewa</t>
  </si>
  <si>
    <t>MI_CHIPPEWA</t>
  </si>
  <si>
    <t>Clare</t>
  </si>
  <si>
    <t>MI_CLARE</t>
  </si>
  <si>
    <t>MI_CLINTON</t>
  </si>
  <si>
    <t>MI_CRAWFORD</t>
  </si>
  <si>
    <t>MI_DELTA</t>
  </si>
  <si>
    <t>MI_DICKINSON</t>
  </si>
  <si>
    <t>Eaton</t>
  </si>
  <si>
    <t>MI_EATON</t>
  </si>
  <si>
    <t>MI_EMMET</t>
  </si>
  <si>
    <t>Genesee</t>
  </si>
  <si>
    <t>MI_GENESEE</t>
  </si>
  <si>
    <t>Gladwin</t>
  </si>
  <si>
    <t>MI_GLADWIN</t>
  </si>
  <si>
    <t>Gogebic</t>
  </si>
  <si>
    <t>MI_GOGEBIC</t>
  </si>
  <si>
    <t>Grand Traverse</t>
  </si>
  <si>
    <t>MI_GRAND TRAVERSE</t>
  </si>
  <si>
    <t>Gratiot</t>
  </si>
  <si>
    <t>MI_GRATIOT</t>
  </si>
  <si>
    <t>Hillsdale</t>
  </si>
  <si>
    <t>MI_HILLSDALE</t>
  </si>
  <si>
    <t>Houghton</t>
  </si>
  <si>
    <t>MI_HOUGHTON</t>
  </si>
  <si>
    <t>Huron</t>
  </si>
  <si>
    <t>MI_HURON</t>
  </si>
  <si>
    <t>Ingham</t>
  </si>
  <si>
    <t>MI_INGHAM</t>
  </si>
  <si>
    <t>Ionia</t>
  </si>
  <si>
    <t>MI_IONIA</t>
  </si>
  <si>
    <t>Iosco</t>
  </si>
  <si>
    <t>MI_IOSCO</t>
  </si>
  <si>
    <t>Iron</t>
  </si>
  <si>
    <t>MI_IRON</t>
  </si>
  <si>
    <t>Isabella</t>
  </si>
  <si>
    <t>MI_ISABELLA</t>
  </si>
  <si>
    <t>MI_JACKSON</t>
  </si>
  <si>
    <t>Kalamazoo</t>
  </si>
  <si>
    <t>MI_KALAMAZOO</t>
  </si>
  <si>
    <t>Kalkaska</t>
  </si>
  <si>
    <t>MI_KALKASKA</t>
  </si>
  <si>
    <t>MI_KENT</t>
  </si>
  <si>
    <t>Keweenaw</t>
  </si>
  <si>
    <t>MI_KEWEENAW</t>
  </si>
  <si>
    <t>MI_LAKE</t>
  </si>
  <si>
    <t>Lapeer</t>
  </si>
  <si>
    <t>MI_LAPEER</t>
  </si>
  <si>
    <t>Leelanau</t>
  </si>
  <si>
    <t>MI_LEELANAU</t>
  </si>
  <si>
    <t>Lenawee</t>
  </si>
  <si>
    <t>MI_LENAWEE</t>
  </si>
  <si>
    <t>MI_LIVINGSTON</t>
  </si>
  <si>
    <t>Luce</t>
  </si>
  <si>
    <t>MI_LUCE</t>
  </si>
  <si>
    <t>Mackinac</t>
  </si>
  <si>
    <t>MI_MACKINAC</t>
  </si>
  <si>
    <t>Macomb</t>
  </si>
  <si>
    <t>MI_MACOMB</t>
  </si>
  <si>
    <t>Manistee</t>
  </si>
  <si>
    <t>MI_MANISTEE</t>
  </si>
  <si>
    <t>Marquette</t>
  </si>
  <si>
    <t>MI_MARQUETTE</t>
  </si>
  <si>
    <t>MI_MASON</t>
  </si>
  <si>
    <t>Mecosta</t>
  </si>
  <si>
    <t>MI_MECOSTA</t>
  </si>
  <si>
    <t>Menominee</t>
  </si>
  <si>
    <t>MI_MENOMINEE</t>
  </si>
  <si>
    <t>Midland</t>
  </si>
  <si>
    <t>MI_MIDLAND</t>
  </si>
  <si>
    <t>Missaukee</t>
  </si>
  <si>
    <t>MI_MISSAUKEE</t>
  </si>
  <si>
    <t>MI_MONROE</t>
  </si>
  <si>
    <t>Montcalm</t>
  </si>
  <si>
    <t>MI_MONTCALM</t>
  </si>
  <si>
    <t>Montmorency</t>
  </si>
  <si>
    <t>MI_MONTMORENCY</t>
  </si>
  <si>
    <t>Muskegon</t>
  </si>
  <si>
    <t>MI_MUSKEGON</t>
  </si>
  <si>
    <t>Newaygo</t>
  </si>
  <si>
    <t>MI_NEWAYGO</t>
  </si>
  <si>
    <t>Oakland</t>
  </si>
  <si>
    <t>MI_OAKLAND</t>
  </si>
  <si>
    <t>Oceana</t>
  </si>
  <si>
    <t>MI_OCEANA</t>
  </si>
  <si>
    <t>Ogemaw</t>
  </si>
  <si>
    <t>MI_OGEMAW</t>
  </si>
  <si>
    <t>Ontonagon</t>
  </si>
  <si>
    <t>MI_ONTONAGON</t>
  </si>
  <si>
    <t>MI_OSCEOLA</t>
  </si>
  <si>
    <t>Oscoda</t>
  </si>
  <si>
    <t>MI_OSCODA</t>
  </si>
  <si>
    <t>Otsego</t>
  </si>
  <si>
    <t>MI_OTSEGO</t>
  </si>
  <si>
    <t>MI_OTTAWA</t>
  </si>
  <si>
    <t>Presque Isle</t>
  </si>
  <si>
    <t>MI_PRESQUE ISLE</t>
  </si>
  <si>
    <t>Roscommon</t>
  </si>
  <si>
    <t>MI_ROSCOMMON</t>
  </si>
  <si>
    <t>Saginaw</t>
  </si>
  <si>
    <t>MI_SAGINAW</t>
  </si>
  <si>
    <t>MI_ST. CLAIR</t>
  </si>
  <si>
    <t>MI_ST. JOSEPH</t>
  </si>
  <si>
    <t>Sanilac</t>
  </si>
  <si>
    <t>MI_SANILAC</t>
  </si>
  <si>
    <t>Schoolcraft</t>
  </si>
  <si>
    <t>MI_SCHOOLCRAFT</t>
  </si>
  <si>
    <t>Shiawassee</t>
  </si>
  <si>
    <t>MI_SHIAWASSEE</t>
  </si>
  <si>
    <t>Tuscola</t>
  </si>
  <si>
    <t>MI_TUSCOLA</t>
  </si>
  <si>
    <t>MI_VAN BUREN</t>
  </si>
  <si>
    <t>Washtenaw</t>
  </si>
  <si>
    <t>MI_WASHTENAW</t>
  </si>
  <si>
    <t>MI_WAYNE</t>
  </si>
  <si>
    <t>Wexford</t>
  </si>
  <si>
    <t>MI_WEXFORD</t>
  </si>
  <si>
    <t>Aitkin</t>
  </si>
  <si>
    <t>MN_AITKIN</t>
  </si>
  <si>
    <t>Anoka</t>
  </si>
  <si>
    <t>MN_ANOKA</t>
  </si>
  <si>
    <t>Becker</t>
  </si>
  <si>
    <t>MN_BECKER</t>
  </si>
  <si>
    <t>Beltrami</t>
  </si>
  <si>
    <t>MN_BELTRAMI</t>
  </si>
  <si>
    <t>MN_BENTON</t>
  </si>
  <si>
    <t>Big Stone</t>
  </si>
  <si>
    <t>MN_BIG STONE</t>
  </si>
  <si>
    <t>Blue Earth</t>
  </si>
  <si>
    <t>MN_BLUE EARTH</t>
  </si>
  <si>
    <t>MN_BROWN</t>
  </si>
  <si>
    <t>Carlton</t>
  </si>
  <si>
    <t>MN_CARLTON</t>
  </si>
  <si>
    <t>Carver</t>
  </si>
  <si>
    <t>MN_CARVER</t>
  </si>
  <si>
    <t>MN_CASS</t>
  </si>
  <si>
    <t>MN_CHIPPEWA</t>
  </si>
  <si>
    <t>Chisago</t>
  </si>
  <si>
    <t>MN_CHISAGO</t>
  </si>
  <si>
    <t>MN_CLAY</t>
  </si>
  <si>
    <t>MN_CLEARWATER</t>
  </si>
  <si>
    <t>MN_COOK</t>
  </si>
  <si>
    <t>Cottonwood</t>
  </si>
  <si>
    <t>MN_COTTONWOOD</t>
  </si>
  <si>
    <t>Crow Wing</t>
  </si>
  <si>
    <t>MN_CROW WING</t>
  </si>
  <si>
    <t>Dakota</t>
  </si>
  <si>
    <t>MN_DAKOTA</t>
  </si>
  <si>
    <t>MN_DODGE</t>
  </si>
  <si>
    <t>MN_DOUGLAS</t>
  </si>
  <si>
    <t>Faribault</t>
  </si>
  <si>
    <t>MN_FARIBAULT</t>
  </si>
  <si>
    <t>Fillmore</t>
  </si>
  <si>
    <t>MN_FILLMORE</t>
  </si>
  <si>
    <t>Freeborn</t>
  </si>
  <si>
    <t>MN_FREEBORN</t>
  </si>
  <si>
    <t>Goodhue</t>
  </si>
  <si>
    <t>MN_GOODHUE</t>
  </si>
  <si>
    <t>MN_GRANT</t>
  </si>
  <si>
    <t>Hennepin</t>
  </si>
  <si>
    <t>MN_HENNEPIN</t>
  </si>
  <si>
    <t>MN_HOUSTON</t>
  </si>
  <si>
    <t>Hubbard</t>
  </si>
  <si>
    <t>MN_HUBBARD</t>
  </si>
  <si>
    <t>Isanti</t>
  </si>
  <si>
    <t>MN_ISANTI</t>
  </si>
  <si>
    <t>Itasca</t>
  </si>
  <si>
    <t>MN_ITASCA</t>
  </si>
  <si>
    <t>MN_JACKSON</t>
  </si>
  <si>
    <t>Kanabec</t>
  </si>
  <si>
    <t>MN_KANABEC</t>
  </si>
  <si>
    <t>Kandiyohi</t>
  </si>
  <si>
    <t>MN_KANDIYOHI</t>
  </si>
  <si>
    <t>Kittson</t>
  </si>
  <si>
    <t>MN_KITTSON</t>
  </si>
  <si>
    <t>Koochiching</t>
  </si>
  <si>
    <t>MN_KOOCHICHING</t>
  </si>
  <si>
    <t>Lac qui Parle</t>
  </si>
  <si>
    <t>MN_LAC QUI PARLE</t>
  </si>
  <si>
    <t>MN_LAKE</t>
  </si>
  <si>
    <t>Lake of the Woods</t>
  </si>
  <si>
    <t>MN_LAKE OF THE WOODS</t>
  </si>
  <si>
    <t>Le Sueur</t>
  </si>
  <si>
    <t>MN_LE SUEUR</t>
  </si>
  <si>
    <t>MN_LINCOLN</t>
  </si>
  <si>
    <t>MN_LYON</t>
  </si>
  <si>
    <t>McLeod</t>
  </si>
  <si>
    <t>MN_MCLEOD</t>
  </si>
  <si>
    <t>Mahnomen</t>
  </si>
  <si>
    <t>MN_MAHNOMEN</t>
  </si>
  <si>
    <t>MN_MARSHALL</t>
  </si>
  <si>
    <t>MN_MARTIN</t>
  </si>
  <si>
    <t>Meeker</t>
  </si>
  <si>
    <t>MN_MEEKER</t>
  </si>
  <si>
    <t>Mille Lacs</t>
  </si>
  <si>
    <t>MN_MILLE LACS</t>
  </si>
  <si>
    <t>Morrison</t>
  </si>
  <si>
    <t>MN_MORRISON</t>
  </si>
  <si>
    <t>Mower</t>
  </si>
  <si>
    <t>MN_MOWER</t>
  </si>
  <si>
    <t>MN_MURRAY</t>
  </si>
  <si>
    <t>Nicollet</t>
  </si>
  <si>
    <t>MN_NICOLLET</t>
  </si>
  <si>
    <t>Nobles</t>
  </si>
  <si>
    <t>MN_NOBLES</t>
  </si>
  <si>
    <t>Norman</t>
  </si>
  <si>
    <t>MN_NORMAN</t>
  </si>
  <si>
    <t>Olmsted</t>
  </si>
  <si>
    <t>MN_OLMSTED</t>
  </si>
  <si>
    <t>Otter Tail</t>
  </si>
  <si>
    <t>MN_OTTER TAIL</t>
  </si>
  <si>
    <t>Pennington</t>
  </si>
  <si>
    <t>MN_PENNINGTON</t>
  </si>
  <si>
    <t>Pine</t>
  </si>
  <si>
    <t>MN_PINE</t>
  </si>
  <si>
    <t>Pipestone</t>
  </si>
  <si>
    <t>MN_PIPESTONE</t>
  </si>
  <si>
    <t>MN_POLK</t>
  </si>
  <si>
    <t>MN_POPE</t>
  </si>
  <si>
    <t>Ramsey</t>
  </si>
  <si>
    <t>MN_RAMSEY</t>
  </si>
  <si>
    <t>Red Lake</t>
  </si>
  <si>
    <t>MN_RED LAKE</t>
  </si>
  <si>
    <t>Redwood</t>
  </si>
  <si>
    <t>MN_REDWOOD</t>
  </si>
  <si>
    <t>Renville</t>
  </si>
  <si>
    <t>MN_RENVILLE</t>
  </si>
  <si>
    <t>MN_RICE</t>
  </si>
  <si>
    <t>Rock</t>
  </si>
  <si>
    <t>MN_ROCK</t>
  </si>
  <si>
    <t>Roseau</t>
  </si>
  <si>
    <t>MN_ROSEAU</t>
  </si>
  <si>
    <t>St. Louis</t>
  </si>
  <si>
    <t>MN_ST. LOUIS</t>
  </si>
  <si>
    <t>MN_SCOTT</t>
  </si>
  <si>
    <t>Sherburne</t>
  </si>
  <si>
    <t>MN_SHERBURNE</t>
  </si>
  <si>
    <t>Sibley</t>
  </si>
  <si>
    <t>MN_SIBLEY</t>
  </si>
  <si>
    <t>Stearns</t>
  </si>
  <si>
    <t>MN_STEARNS</t>
  </si>
  <si>
    <t>Steele</t>
  </si>
  <si>
    <t>MN_STEELE</t>
  </si>
  <si>
    <t>MN_STEVENS</t>
  </si>
  <si>
    <t>Swift</t>
  </si>
  <si>
    <t>MN_SWIFT</t>
  </si>
  <si>
    <t>MN_TODD</t>
  </si>
  <si>
    <t>Traverse</t>
  </si>
  <si>
    <t>MN_TRAVERSE</t>
  </si>
  <si>
    <t>Wabasha</t>
  </si>
  <si>
    <t>MN_WABASHA</t>
  </si>
  <si>
    <t>Wadena</t>
  </si>
  <si>
    <t>MN_WADENA</t>
  </si>
  <si>
    <t>Waseca</t>
  </si>
  <si>
    <t>MN_WASECA</t>
  </si>
  <si>
    <t>MN_WASHINGTON</t>
  </si>
  <si>
    <t>Watonwan</t>
  </si>
  <si>
    <t>MN_WATONWAN</t>
  </si>
  <si>
    <t>Wilkin</t>
  </si>
  <si>
    <t>MN_WILKIN</t>
  </si>
  <si>
    <t>Winona</t>
  </si>
  <si>
    <t>MN_WINONA</t>
  </si>
  <si>
    <t>MN_WRIGHT</t>
  </si>
  <si>
    <t>Yellow Medicine</t>
  </si>
  <si>
    <t>MN_YELLOW MEDICINE</t>
  </si>
  <si>
    <t>MS_ADAMS</t>
  </si>
  <si>
    <t>Alcorn</t>
  </si>
  <si>
    <t>MS_ALCORN</t>
  </si>
  <si>
    <t>Amite</t>
  </si>
  <si>
    <t>MS_AMITE</t>
  </si>
  <si>
    <t>Attala</t>
  </si>
  <si>
    <t>MS_ATTALA</t>
  </si>
  <si>
    <t>MS_BENTON</t>
  </si>
  <si>
    <t>Bolivar</t>
  </si>
  <si>
    <t>MS_BOLIVAR</t>
  </si>
  <si>
    <t>MS_CALHOUN</t>
  </si>
  <si>
    <t>MS_CARROLL</t>
  </si>
  <si>
    <t>MS_CHICKASAW</t>
  </si>
  <si>
    <t>MS_CHOCTAW</t>
  </si>
  <si>
    <t>Claiborne</t>
  </si>
  <si>
    <t>MS_CLAIBORNE</t>
  </si>
  <si>
    <t>MS_CLARKE</t>
  </si>
  <si>
    <t>MS_CLAY</t>
  </si>
  <si>
    <t>Coahoma</t>
  </si>
  <si>
    <t>MS_COAHOMA</t>
  </si>
  <si>
    <t>Copiah</t>
  </si>
  <si>
    <t>MS_COPIAH</t>
  </si>
  <si>
    <t>MS_COVINGTON</t>
  </si>
  <si>
    <t>De Soto</t>
  </si>
  <si>
    <t>MS_DE SOTO</t>
  </si>
  <si>
    <t>Forrest</t>
  </si>
  <si>
    <t>MS_FORREST</t>
  </si>
  <si>
    <t>MS_FRANKLIN</t>
  </si>
  <si>
    <t>George</t>
  </si>
  <si>
    <t>MS_GEORGE</t>
  </si>
  <si>
    <t>MS_GREENE</t>
  </si>
  <si>
    <t>Grenada</t>
  </si>
  <si>
    <t>MS_GRENADA</t>
  </si>
  <si>
    <t>MS_HANCOCK</t>
  </si>
  <si>
    <t>MS_HARRISON</t>
  </si>
  <si>
    <t>Hinds</t>
  </si>
  <si>
    <t>MS_HINDS</t>
  </si>
  <si>
    <t>MS_HOLMES</t>
  </si>
  <si>
    <t>Humphreys</t>
  </si>
  <si>
    <t>MS_HUMPHREYS</t>
  </si>
  <si>
    <t>Issaquena</t>
  </si>
  <si>
    <t>MS_ISSAQUENA</t>
  </si>
  <si>
    <t>Itawamba</t>
  </si>
  <si>
    <t>MS_ITAWAMBA</t>
  </si>
  <si>
    <t>MS_JACKSON</t>
  </si>
  <si>
    <t>MS_JASPER</t>
  </si>
  <si>
    <t>MS_JEFFERSON</t>
  </si>
  <si>
    <t>Jefferson Davis</t>
  </si>
  <si>
    <t>MS_JEFFERSON DAVIS</t>
  </si>
  <si>
    <t>MS_JONES</t>
  </si>
  <si>
    <t>Kemper</t>
  </si>
  <si>
    <t>MS_KEMPER</t>
  </si>
  <si>
    <t>MS_LAFAYETTE</t>
  </si>
  <si>
    <t>MS_LAMAR</t>
  </si>
  <si>
    <t>MS_LAUDERDALE</t>
  </si>
  <si>
    <t>MS_LAWRENCE</t>
  </si>
  <si>
    <t>Leake</t>
  </si>
  <si>
    <t>MS_LEAKE</t>
  </si>
  <si>
    <t>MS_LEE</t>
  </si>
  <si>
    <t>Leflore</t>
  </si>
  <si>
    <t>MS_LEFLORE</t>
  </si>
  <si>
    <t>MS_LINCOLN</t>
  </si>
  <si>
    <t>MS_LOWNDES</t>
  </si>
  <si>
    <t>MS_MADISON</t>
  </si>
  <si>
    <t>MS_MARION</t>
  </si>
  <si>
    <t>MS_MARSHALL</t>
  </si>
  <si>
    <t>MS_MONROE</t>
  </si>
  <si>
    <t>MS_MONTGOMERY</t>
  </si>
  <si>
    <t>Neshoba</t>
  </si>
  <si>
    <t>MS_NESHOBA</t>
  </si>
  <si>
    <t>MS_NEWTON</t>
  </si>
  <si>
    <t>Noxubee</t>
  </si>
  <si>
    <t>MS_NOXUBEE</t>
  </si>
  <si>
    <t>Oktibbeha</t>
  </si>
  <si>
    <t>MS_OKTIBBEHA</t>
  </si>
  <si>
    <t>Panola</t>
  </si>
  <si>
    <t>MS_PANOLA</t>
  </si>
  <si>
    <t>Pearl River</t>
  </si>
  <si>
    <t>MS_PEARL RIVER</t>
  </si>
  <si>
    <t>MS_PERRY</t>
  </si>
  <si>
    <t>MS_PIKE</t>
  </si>
  <si>
    <t>Pontotoc</t>
  </si>
  <si>
    <t>MS_PONTOTOC</t>
  </si>
  <si>
    <t>Prentiss</t>
  </si>
  <si>
    <t>MS_PRENTISS</t>
  </si>
  <si>
    <t>MS_QUITMAN</t>
  </si>
  <si>
    <t>Rankin</t>
  </si>
  <si>
    <t>MS_RANKIN</t>
  </si>
  <si>
    <t>MS_SCOTT</t>
  </si>
  <si>
    <t>Sharkey</t>
  </si>
  <si>
    <t>MS_SHARKEY</t>
  </si>
  <si>
    <t>MS_SIMPSON</t>
  </si>
  <si>
    <t>MS_SMITH</t>
  </si>
  <si>
    <t>MS_STONE</t>
  </si>
  <si>
    <t>Sunflower</t>
  </si>
  <si>
    <t>MS_SUNFLOWER</t>
  </si>
  <si>
    <t>Tallahatchie</t>
  </si>
  <si>
    <t>MS_TALLAHATCHIE</t>
  </si>
  <si>
    <t>Tate</t>
  </si>
  <si>
    <t>MS_TATE</t>
  </si>
  <si>
    <t>Tippah</t>
  </si>
  <si>
    <t>MS_TIPPAH</t>
  </si>
  <si>
    <t>Tishomingo</t>
  </si>
  <si>
    <t>MS_TISHOMINGO</t>
  </si>
  <si>
    <t>Tunica</t>
  </si>
  <si>
    <t>MS_TUNICA</t>
  </si>
  <si>
    <t>MS_UNION</t>
  </si>
  <si>
    <t>Walthall</t>
  </si>
  <si>
    <t>MS_WALTHALL</t>
  </si>
  <si>
    <t>MS_WARREN</t>
  </si>
  <si>
    <t>MS_WASHINGTON</t>
  </si>
  <si>
    <t>MS_WAYNE</t>
  </si>
  <si>
    <t>MS_WEBSTER</t>
  </si>
  <si>
    <t>MS_WILKINSON</t>
  </si>
  <si>
    <t>MS_WINSTON</t>
  </si>
  <si>
    <t>Yalobusha</t>
  </si>
  <si>
    <t>MS_YALOBUSHA</t>
  </si>
  <si>
    <t>Yazoo</t>
  </si>
  <si>
    <t>MS_YAZOO</t>
  </si>
  <si>
    <t>MO_ADAIR</t>
  </si>
  <si>
    <t>Andrew</t>
  </si>
  <si>
    <t>MO_ANDREW</t>
  </si>
  <si>
    <t>MO_ATCHISON</t>
  </si>
  <si>
    <t>Audrain</t>
  </si>
  <si>
    <t>MO_AUDRAIN</t>
  </si>
  <si>
    <t>MO_BARRY</t>
  </si>
  <si>
    <t>MO_BARTON</t>
  </si>
  <si>
    <t>Bates</t>
  </si>
  <si>
    <t>MO_BATES</t>
  </si>
  <si>
    <t>MO_BENTON</t>
  </si>
  <si>
    <t>Bollinger</t>
  </si>
  <si>
    <t>MO_BOLLINGER</t>
  </si>
  <si>
    <t>MO_BOONE</t>
  </si>
  <si>
    <t>MO_BUCHANAN</t>
  </si>
  <si>
    <t>MO_BUTLER</t>
  </si>
  <si>
    <t>MO_CALDWELL</t>
  </si>
  <si>
    <t>Callaway</t>
  </si>
  <si>
    <t>MO_CALLAWAY</t>
  </si>
  <si>
    <t>MO_CAMDEN</t>
  </si>
  <si>
    <t>Cape Girardeau</t>
  </si>
  <si>
    <t>MO_CAPE GIRARDEAU</t>
  </si>
  <si>
    <t>MO_CARROLL</t>
  </si>
  <si>
    <t>MO_CARTER</t>
  </si>
  <si>
    <t>MO_CASS</t>
  </si>
  <si>
    <t>MO_CEDAR</t>
  </si>
  <si>
    <t>Chariton</t>
  </si>
  <si>
    <t>MO_CHARITON</t>
  </si>
  <si>
    <t>MO_CHRISTIAN</t>
  </si>
  <si>
    <t>MO_CLARK</t>
  </si>
  <si>
    <t>MO_CLAY</t>
  </si>
  <si>
    <t>MO_CLINTON</t>
  </si>
  <si>
    <t>Cole</t>
  </si>
  <si>
    <t>MO_COLE</t>
  </si>
  <si>
    <t>Cooper</t>
  </si>
  <si>
    <t>MO_COOPER</t>
  </si>
  <si>
    <t>MO_CRAWFORD</t>
  </si>
  <si>
    <t>MO_DADE</t>
  </si>
  <si>
    <t>MO_DALLAS</t>
  </si>
  <si>
    <t>MO_DAVIESS</t>
  </si>
  <si>
    <t>MO_DEKALB</t>
  </si>
  <si>
    <t>Dent</t>
  </si>
  <si>
    <t>MO_DENT</t>
  </si>
  <si>
    <t>MO_DOUGLAS</t>
  </si>
  <si>
    <t>Dunklin</t>
  </si>
  <si>
    <t>MO_DUNKLIN</t>
  </si>
  <si>
    <t>MO_FRANKLIN</t>
  </si>
  <si>
    <t>Gasconade</t>
  </si>
  <si>
    <t>MO_GASCONADE</t>
  </si>
  <si>
    <t>Gentry</t>
  </si>
  <si>
    <t>MO_GENTRY</t>
  </si>
  <si>
    <t>MO_GREENE</t>
  </si>
  <si>
    <t>MO_GRUNDY</t>
  </si>
  <si>
    <t>MO_HARRISON</t>
  </si>
  <si>
    <t>MO_HENRY</t>
  </si>
  <si>
    <t>Hickory</t>
  </si>
  <si>
    <t>MO_HICKORY</t>
  </si>
  <si>
    <t>Holt</t>
  </si>
  <si>
    <t>MO_HOLT</t>
  </si>
  <si>
    <t>MO_HOWARD</t>
  </si>
  <si>
    <t>Howell</t>
  </si>
  <si>
    <t>MO_HOWELL</t>
  </si>
  <si>
    <t>MO_IRON</t>
  </si>
  <si>
    <t>MO_JACKSON</t>
  </si>
  <si>
    <t>MO_JASPER</t>
  </si>
  <si>
    <t>MO_JEFFERSON</t>
  </si>
  <si>
    <t>MO_JOHNSON</t>
  </si>
  <si>
    <t>MO_KNOX</t>
  </si>
  <si>
    <t>Laclede</t>
  </si>
  <si>
    <t>MO_LACLEDE</t>
  </si>
  <si>
    <t>MO_LAFAYETTE</t>
  </si>
  <si>
    <t>MO_LAWRENCE</t>
  </si>
  <si>
    <t>MO_LEWIS</t>
  </si>
  <si>
    <t>MO_LINCOLN</t>
  </si>
  <si>
    <t>MO_LINN</t>
  </si>
  <si>
    <t>MO_LIVINGSTON</t>
  </si>
  <si>
    <t>McDonald</t>
  </si>
  <si>
    <t>MO_MCDONALD</t>
  </si>
  <si>
    <t>MO_MACON</t>
  </si>
  <si>
    <t>MO_MADISON</t>
  </si>
  <si>
    <t>Maries</t>
  </si>
  <si>
    <t>MO_MARIES</t>
  </si>
  <si>
    <t>MO_MARION</t>
  </si>
  <si>
    <t>MO_MERCER</t>
  </si>
  <si>
    <t>MO_MILLER</t>
  </si>
  <si>
    <t>MO_MISSISSIPPI</t>
  </si>
  <si>
    <t>Moniteau</t>
  </si>
  <si>
    <t>MO_MONITEAU</t>
  </si>
  <si>
    <t>MO_MONROE</t>
  </si>
  <si>
    <t>MO_MONTGOMERY</t>
  </si>
  <si>
    <t>MO_MORGAN</t>
  </si>
  <si>
    <t>New Madrid</t>
  </si>
  <si>
    <t>MO_NEW MADRID</t>
  </si>
  <si>
    <t>MO_NEWTON</t>
  </si>
  <si>
    <t>Nodaway</t>
  </si>
  <si>
    <t>MO_NODAWAY</t>
  </si>
  <si>
    <t>MO_OREGON</t>
  </si>
  <si>
    <t>MO_OSAGE</t>
  </si>
  <si>
    <t>Ozark</t>
  </si>
  <si>
    <t>MO_OZARK</t>
  </si>
  <si>
    <t>Pemiscot</t>
  </si>
  <si>
    <t>MO_PEMISCOT</t>
  </si>
  <si>
    <t>MO_PERRY</t>
  </si>
  <si>
    <t>Pettis</t>
  </si>
  <si>
    <t>MO_PETTIS</t>
  </si>
  <si>
    <t>Phelps</t>
  </si>
  <si>
    <t>MO_PHELPS</t>
  </si>
  <si>
    <t>MO_PIKE</t>
  </si>
  <si>
    <t>Platte</t>
  </si>
  <si>
    <t>MO_PLATTE</t>
  </si>
  <si>
    <t>MO_POLK</t>
  </si>
  <si>
    <t>MO_PULASKI</t>
  </si>
  <si>
    <t>MO_PUTNAM</t>
  </si>
  <si>
    <t>Ralls</t>
  </si>
  <si>
    <t>MO_RALLS</t>
  </si>
  <si>
    <t>MO_RANDOLPH</t>
  </si>
  <si>
    <t>Ray</t>
  </si>
  <si>
    <t>MO_RAY</t>
  </si>
  <si>
    <t>Reynolds</t>
  </si>
  <si>
    <t>MO_REYNOLDS</t>
  </si>
  <si>
    <t>MO_RIPLEY</t>
  </si>
  <si>
    <t>St. Charles</t>
  </si>
  <si>
    <t>MO_ST. CHARLES</t>
  </si>
  <si>
    <t>MO_ST. CLAIR</t>
  </si>
  <si>
    <t>Ste. Genevieve</t>
  </si>
  <si>
    <t>MO_STE. GENEVIEVE</t>
  </si>
  <si>
    <t>St. Francois</t>
  </si>
  <si>
    <t>MO_ST. FRANCOIS</t>
  </si>
  <si>
    <t>MO_ST. LOUIS</t>
  </si>
  <si>
    <t>MO_SALINE</t>
  </si>
  <si>
    <t>MO_SCHUYLER</t>
  </si>
  <si>
    <t>Scotland</t>
  </si>
  <si>
    <t>MO_SCOTLAND</t>
  </si>
  <si>
    <t>MO_SCOTT</t>
  </si>
  <si>
    <t>Shannon</t>
  </si>
  <si>
    <t>MO_SHANNON</t>
  </si>
  <si>
    <t>MO_SHELBY</t>
  </si>
  <si>
    <t>Stoddard</t>
  </si>
  <si>
    <t>MO_STODDARD</t>
  </si>
  <si>
    <t>MO_STONE</t>
  </si>
  <si>
    <t>MO_SULLIVAN</t>
  </si>
  <si>
    <t>Taney</t>
  </si>
  <si>
    <t>MO_TANEY</t>
  </si>
  <si>
    <t>MO_TEXAS</t>
  </si>
  <si>
    <t>Vernon</t>
  </si>
  <si>
    <t>MO_VERNON</t>
  </si>
  <si>
    <t>MO_WARREN</t>
  </si>
  <si>
    <t>MO_WASHINGTON</t>
  </si>
  <si>
    <t>MO_WAYNE</t>
  </si>
  <si>
    <t>MO_WEBSTER</t>
  </si>
  <si>
    <t>MO_WORTH</t>
  </si>
  <si>
    <t>MO_WRIGHT</t>
  </si>
  <si>
    <t>St. Louis city</t>
  </si>
  <si>
    <t>MO_ST. LOUIS CITY</t>
  </si>
  <si>
    <t>Beaverhead</t>
  </si>
  <si>
    <t>MT_BEAVERHEAD</t>
  </si>
  <si>
    <t>Big Horn</t>
  </si>
  <si>
    <t>MT_BIG HORN</t>
  </si>
  <si>
    <t>MT_BLAINE</t>
  </si>
  <si>
    <t>Broadwater</t>
  </si>
  <si>
    <t>MT_BROADWATER</t>
  </si>
  <si>
    <t>Carbon</t>
  </si>
  <si>
    <t>MT_CARBON</t>
  </si>
  <si>
    <t>MT_CARTER</t>
  </si>
  <si>
    <t>Cascade</t>
  </si>
  <si>
    <t>MT_CASCADE</t>
  </si>
  <si>
    <t>Chouteau</t>
  </si>
  <si>
    <t>MT_CHOUTEAU</t>
  </si>
  <si>
    <t>MT_CUSTER</t>
  </si>
  <si>
    <t>Daniels</t>
  </si>
  <si>
    <t>MT_DANIELS</t>
  </si>
  <si>
    <t>MT_DAWSON</t>
  </si>
  <si>
    <t>Deer Lodge</t>
  </si>
  <si>
    <t>MT_DEER LODGE</t>
  </si>
  <si>
    <t>Fallon</t>
  </si>
  <si>
    <t>MT_FALLON</t>
  </si>
  <si>
    <t>Fergus</t>
  </si>
  <si>
    <t>MT_FERGUS</t>
  </si>
  <si>
    <t>Flathead</t>
  </si>
  <si>
    <t>MT_FLATHEAD</t>
  </si>
  <si>
    <t>MT_GALLATIN</t>
  </si>
  <si>
    <t>MT_GARFIELD</t>
  </si>
  <si>
    <t>Glacier</t>
  </si>
  <si>
    <t>MT_GLACIER</t>
  </si>
  <si>
    <t>Golden Valley</t>
  </si>
  <si>
    <t>MT_GOLDEN VALLEY</t>
  </si>
  <si>
    <t>Granite</t>
  </si>
  <si>
    <t>MT_GRANITE</t>
  </si>
  <si>
    <t>Hill</t>
  </si>
  <si>
    <t>MT_HILL</t>
  </si>
  <si>
    <t>MT_JEFFERSON</t>
  </si>
  <si>
    <t>Judith Basin</t>
  </si>
  <si>
    <t>MT_JUDITH BASIN</t>
  </si>
  <si>
    <t>MT_LAKE</t>
  </si>
  <si>
    <t>Lewis and Clark</t>
  </si>
  <si>
    <t>MT_LEWIS AND CLARK</t>
  </si>
  <si>
    <t>MT_LIBERTY</t>
  </si>
  <si>
    <t>MT_LINCOLN</t>
  </si>
  <si>
    <t>McCone</t>
  </si>
  <si>
    <t>MT_MCCONE</t>
  </si>
  <si>
    <t>MT_MADISON</t>
  </si>
  <si>
    <t>Meagher</t>
  </si>
  <si>
    <t>MT_MEAGHER</t>
  </si>
  <si>
    <t>MT_MINERAL</t>
  </si>
  <si>
    <t>Missoula</t>
  </si>
  <si>
    <t>MT_MISSOULA</t>
  </si>
  <si>
    <t>Musselshell</t>
  </si>
  <si>
    <t>MT_MUSSELSHELL</t>
  </si>
  <si>
    <t>MT_PARK</t>
  </si>
  <si>
    <t>Petroleum</t>
  </si>
  <si>
    <t>MT_PETROLEUM</t>
  </si>
  <si>
    <t>MT_PHILLIPS</t>
  </si>
  <si>
    <t>Pondera</t>
  </si>
  <si>
    <t>MT_PONDERA</t>
  </si>
  <si>
    <t>Powder River</t>
  </si>
  <si>
    <t>MT_POWDER RIVER</t>
  </si>
  <si>
    <t>MT_POWELL</t>
  </si>
  <si>
    <t>MT_PRAIRIE</t>
  </si>
  <si>
    <t>Ravalli</t>
  </si>
  <si>
    <t>MT_RAVALLI</t>
  </si>
  <si>
    <t>MT_RICHLAND</t>
  </si>
  <si>
    <t>Roosevelt</t>
  </si>
  <si>
    <t>MT_ROOSEVELT</t>
  </si>
  <si>
    <t>Rosebud</t>
  </si>
  <si>
    <t>MT_ROSEBUD</t>
  </si>
  <si>
    <t>Sanders</t>
  </si>
  <si>
    <t>MT_SANDERS</t>
  </si>
  <si>
    <t>MT_SHERIDAN</t>
  </si>
  <si>
    <t>Silver Bow</t>
  </si>
  <si>
    <t>MT_SILVER BOW</t>
  </si>
  <si>
    <t>Stillwater</t>
  </si>
  <si>
    <t>MT_STILLWATER</t>
  </si>
  <si>
    <t>Sweet Grass</t>
  </si>
  <si>
    <t>MT_SWEET GRASS</t>
  </si>
  <si>
    <t>MT_TETON</t>
  </si>
  <si>
    <t>Toole</t>
  </si>
  <si>
    <t>MT_TOOLE</t>
  </si>
  <si>
    <t>Treasure</t>
  </si>
  <si>
    <t>MT_TREASURE</t>
  </si>
  <si>
    <t>MT_VALLEY</t>
  </si>
  <si>
    <t>Wheatland</t>
  </si>
  <si>
    <t>MT_WHEATLAND</t>
  </si>
  <si>
    <t>Wibaux</t>
  </si>
  <si>
    <t>MT_WIBAUX</t>
  </si>
  <si>
    <t>Yellowstone</t>
  </si>
  <si>
    <t>MT_YELLOWSTONE</t>
  </si>
  <si>
    <t>Yellowstone National Park</t>
  </si>
  <si>
    <t>MT_YELLOWSTONE NATIONAL PARK</t>
  </si>
  <si>
    <t>NE_ADAMS</t>
  </si>
  <si>
    <t>Antelope</t>
  </si>
  <si>
    <t>NE_ANTELOPE</t>
  </si>
  <si>
    <t>Arthur</t>
  </si>
  <si>
    <t>NE_ARTHUR</t>
  </si>
  <si>
    <t>Banner</t>
  </si>
  <si>
    <t>NE_BANNER</t>
  </si>
  <si>
    <t>NE_BLAINE</t>
  </si>
  <si>
    <t>NE_BOONE</t>
  </si>
  <si>
    <t>Box Butte</t>
  </si>
  <si>
    <t>NE_BOX BUTTE</t>
  </si>
  <si>
    <t>NE_BOYD</t>
  </si>
  <si>
    <t>NE_BROWN</t>
  </si>
  <si>
    <t>Buffalo</t>
  </si>
  <si>
    <t>NE_BUFFALO</t>
  </si>
  <si>
    <t>Burt</t>
  </si>
  <si>
    <t>NE_BURT</t>
  </si>
  <si>
    <t>NE_BUTLER</t>
  </si>
  <si>
    <t>NE_CASS</t>
  </si>
  <si>
    <t>NE_CEDAR</t>
  </si>
  <si>
    <t>NE_CHASE</t>
  </si>
  <si>
    <t>Cherry</t>
  </si>
  <si>
    <t>NE_CHERRY</t>
  </si>
  <si>
    <t>NE_CHEYENNE</t>
  </si>
  <si>
    <t>NE_CLAY</t>
  </si>
  <si>
    <t>Colfax</t>
  </si>
  <si>
    <t>NE_COLFAX</t>
  </si>
  <si>
    <t>Cuming</t>
  </si>
  <si>
    <t>NE_CUMING</t>
  </si>
  <si>
    <t>NE_CUSTER</t>
  </si>
  <si>
    <t>NE_DAKOTA</t>
  </si>
  <si>
    <t>Dawes</t>
  </si>
  <si>
    <t>NE_DAWES</t>
  </si>
  <si>
    <t>NE_DAWSON</t>
  </si>
  <si>
    <t>Deuel</t>
  </si>
  <si>
    <t>NE_DEUEL</t>
  </si>
  <si>
    <t>Dixon</t>
  </si>
  <si>
    <t>NE_DIXON</t>
  </si>
  <si>
    <t>NE_DODGE</t>
  </si>
  <si>
    <t>NE_DOUGLAS</t>
  </si>
  <si>
    <t>Dundy</t>
  </si>
  <si>
    <t>NE_DUNDY</t>
  </si>
  <si>
    <t>NE_FILLMORE</t>
  </si>
  <si>
    <t>NE_FRANKLIN</t>
  </si>
  <si>
    <t>Frontier</t>
  </si>
  <si>
    <t>NE_FRONTIER</t>
  </si>
  <si>
    <t>Furnas</t>
  </si>
  <si>
    <t>NE_FURNAS</t>
  </si>
  <si>
    <t>Gage</t>
  </si>
  <si>
    <t>NE_GAGE</t>
  </si>
  <si>
    <t>Garden</t>
  </si>
  <si>
    <t>NE_GARDEN</t>
  </si>
  <si>
    <t>NE_GARFIELD</t>
  </si>
  <si>
    <t>Gosper</t>
  </si>
  <si>
    <t>NE_GOSPER</t>
  </si>
  <si>
    <t>NE_GRANT</t>
  </si>
  <si>
    <t>NE_GREELEY</t>
  </si>
  <si>
    <t>NE_HALL</t>
  </si>
  <si>
    <t>NE_HAMILTON</t>
  </si>
  <si>
    <t>NE_HARLAN</t>
  </si>
  <si>
    <t>Hayes</t>
  </si>
  <si>
    <t>NE_HAYES</t>
  </si>
  <si>
    <t>Hitchcock</t>
  </si>
  <si>
    <t>NE_HITCHCOCK</t>
  </si>
  <si>
    <t>NE_HOLT</t>
  </si>
  <si>
    <t>Hooker</t>
  </si>
  <si>
    <t>NE_HOOKER</t>
  </si>
  <si>
    <t>NE_HOWARD</t>
  </si>
  <si>
    <t>NE_JEFFERSON</t>
  </si>
  <si>
    <t>NE_JOHNSON</t>
  </si>
  <si>
    <t>Kearney</t>
  </si>
  <si>
    <t>NE_KEARNEY</t>
  </si>
  <si>
    <t>Keith</t>
  </si>
  <si>
    <t>NE_KEITH</t>
  </si>
  <si>
    <t>Keya Paha</t>
  </si>
  <si>
    <t>NE_KEYA PAHA</t>
  </si>
  <si>
    <t>Kimball</t>
  </si>
  <si>
    <t>NE_KIMBALL</t>
  </si>
  <si>
    <t>NE_KNOX</t>
  </si>
  <si>
    <t>Lancaster</t>
  </si>
  <si>
    <t>NE_LANCASTER</t>
  </si>
  <si>
    <t>NE_LINCOLN</t>
  </si>
  <si>
    <t>NE_LOGAN</t>
  </si>
  <si>
    <t>Loup</t>
  </si>
  <si>
    <t>NE_LOUP</t>
  </si>
  <si>
    <t>NE_MCPHERSON</t>
  </si>
  <si>
    <t>NE_MADISON</t>
  </si>
  <si>
    <t>Merrick</t>
  </si>
  <si>
    <t>NE_MERRICK</t>
  </si>
  <si>
    <t>Morrill</t>
  </si>
  <si>
    <t>NE_MORRILL</t>
  </si>
  <si>
    <t>Nance</t>
  </si>
  <si>
    <t>NE_NANCE</t>
  </si>
  <si>
    <t>NE_NEMAHA</t>
  </si>
  <si>
    <t>Nuckolls</t>
  </si>
  <si>
    <t>NE_NUCKOLLS</t>
  </si>
  <si>
    <t>Otoe</t>
  </si>
  <si>
    <t>NE_OTOE</t>
  </si>
  <si>
    <t>NE_PAWNEE</t>
  </si>
  <si>
    <t>Perkins</t>
  </si>
  <si>
    <t>NE_PERKINS</t>
  </si>
  <si>
    <t>NE_PHELPS</t>
  </si>
  <si>
    <t>NE_PIERCE</t>
  </si>
  <si>
    <t>NE_PLATTE</t>
  </si>
  <si>
    <t>NE_POLK</t>
  </si>
  <si>
    <t>Red Willow</t>
  </si>
  <si>
    <t>NE_RED WILLOW</t>
  </si>
  <si>
    <t>Richardson</t>
  </si>
  <si>
    <t>NE_RICHARDSON</t>
  </si>
  <si>
    <t>NE_ROCK</t>
  </si>
  <si>
    <t>NE_SALINE</t>
  </si>
  <si>
    <t>Sarpy</t>
  </si>
  <si>
    <t>NE_SARPY</t>
  </si>
  <si>
    <t>Saunders</t>
  </si>
  <si>
    <t>NE_SAUNDERS</t>
  </si>
  <si>
    <t>Scotts Bluff</t>
  </si>
  <si>
    <t>NE_SCOTTS BLUFF</t>
  </si>
  <si>
    <t>NE_SEWARD</t>
  </si>
  <si>
    <t>NE_SHERIDAN</t>
  </si>
  <si>
    <t>NE_SHERMAN</t>
  </si>
  <si>
    <t>NE_SIOUX</t>
  </si>
  <si>
    <t>NE_STANTON</t>
  </si>
  <si>
    <t>Thayer</t>
  </si>
  <si>
    <t>NE_THAYER</t>
  </si>
  <si>
    <t>NE_THOMAS</t>
  </si>
  <si>
    <t>Thurston</t>
  </si>
  <si>
    <t>NE_THURSTON</t>
  </si>
  <si>
    <t>NE_VALLEY</t>
  </si>
  <si>
    <t>NE_WASHINGTON</t>
  </si>
  <si>
    <t>NE_WAYNE</t>
  </si>
  <si>
    <t>NE_WEBSTER</t>
  </si>
  <si>
    <t>NE_WHEELER</t>
  </si>
  <si>
    <t>NE_YORK</t>
  </si>
  <si>
    <t>Churchill</t>
  </si>
  <si>
    <t>NV_CHURCHILL</t>
  </si>
  <si>
    <t>NV_CLARK</t>
  </si>
  <si>
    <t>NV_DOUGLAS</t>
  </si>
  <si>
    <t>Elko</t>
  </si>
  <si>
    <t>NV_ELKO</t>
  </si>
  <si>
    <t>Esmeralda</t>
  </si>
  <si>
    <t>NV_ESMERALDA</t>
  </si>
  <si>
    <t>Eureka</t>
  </si>
  <si>
    <t>NV_EUREKA</t>
  </si>
  <si>
    <t>NV_HUMBOLDT</t>
  </si>
  <si>
    <t>Lander</t>
  </si>
  <si>
    <t>NV_LANDER</t>
  </si>
  <si>
    <t>NV_LINCOLN</t>
  </si>
  <si>
    <t>NV_LYON</t>
  </si>
  <si>
    <t>NV_MINERAL</t>
  </si>
  <si>
    <t>Nye</t>
  </si>
  <si>
    <t>NV_NYE</t>
  </si>
  <si>
    <t>Pershing</t>
  </si>
  <si>
    <t>NV_PERSHING</t>
  </si>
  <si>
    <t>Storey</t>
  </si>
  <si>
    <t>NV_STOREY</t>
  </si>
  <si>
    <t>Washoe</t>
  </si>
  <si>
    <t>NV_WASHOE</t>
  </si>
  <si>
    <t>White Pine</t>
  </si>
  <si>
    <t>NV_WHITE PINE</t>
  </si>
  <si>
    <t>Carson City</t>
  </si>
  <si>
    <t>NV_CARSON CITY</t>
  </si>
  <si>
    <t>Belknap</t>
  </si>
  <si>
    <t>NH_BELKNAP</t>
  </si>
  <si>
    <t>NH_CARROLL</t>
  </si>
  <si>
    <t>Cheshire</t>
  </si>
  <si>
    <t>NH_CHESHIRE</t>
  </si>
  <si>
    <t>Coos</t>
  </si>
  <si>
    <t>NH_COOS</t>
  </si>
  <si>
    <t>Grafton</t>
  </si>
  <si>
    <t>NH_GRAFTON</t>
  </si>
  <si>
    <t>NH_HILLSBOROUGH</t>
  </si>
  <si>
    <t>Merrimack</t>
  </si>
  <si>
    <t>NH_MERRIMACK</t>
  </si>
  <si>
    <t>Rockingham</t>
  </si>
  <si>
    <t>NH_ROCKINGHAM</t>
  </si>
  <si>
    <t>Strafford</t>
  </si>
  <si>
    <t>NH_STRAFFORD</t>
  </si>
  <si>
    <t>NH_SULLIVAN</t>
  </si>
  <si>
    <t>Atlantic</t>
  </si>
  <si>
    <t>NJ_ATLANTIC</t>
  </si>
  <si>
    <t>Bergen</t>
  </si>
  <si>
    <t>NJ_BERGEN</t>
  </si>
  <si>
    <t>Burlington</t>
  </si>
  <si>
    <t>NJ_BURLINGTON</t>
  </si>
  <si>
    <t>NJ_CAMDEN</t>
  </si>
  <si>
    <t>Cape May</t>
  </si>
  <si>
    <t>NJ_CAPE MAY</t>
  </si>
  <si>
    <t>NJ_CUMBERLAND</t>
  </si>
  <si>
    <t>NJ_ESSEX</t>
  </si>
  <si>
    <t>Gloucester</t>
  </si>
  <si>
    <t>NJ_GLOUCESTER</t>
  </si>
  <si>
    <t>Hudson</t>
  </si>
  <si>
    <t>NJ_HUDSON</t>
  </si>
  <si>
    <t>Hunterdon</t>
  </si>
  <si>
    <t>NJ_HUNTERDON</t>
  </si>
  <si>
    <t>NJ_MERCER</t>
  </si>
  <si>
    <t>NJ_MIDDLESEX</t>
  </si>
  <si>
    <t>Monmouth</t>
  </si>
  <si>
    <t>NJ_MONMOUTH</t>
  </si>
  <si>
    <t>NJ_MORRIS</t>
  </si>
  <si>
    <t>Ocean</t>
  </si>
  <si>
    <t>NJ_OCEAN</t>
  </si>
  <si>
    <t>Passaic</t>
  </si>
  <si>
    <t>NJ_PASSAIC</t>
  </si>
  <si>
    <t>Salem</t>
  </si>
  <si>
    <t>NJ_SALEM</t>
  </si>
  <si>
    <t>NJ_SOMERSET</t>
  </si>
  <si>
    <t>NJ_SUSSEX</t>
  </si>
  <si>
    <t>NJ_UNION</t>
  </si>
  <si>
    <t>NJ_WARREN</t>
  </si>
  <si>
    <t>Bernalillo</t>
  </si>
  <si>
    <t>NM_BERNALILLO</t>
  </si>
  <si>
    <t>Catron</t>
  </si>
  <si>
    <t>NM_CATRON</t>
  </si>
  <si>
    <t>Chaves</t>
  </si>
  <si>
    <t>NM_CHAVES</t>
  </si>
  <si>
    <t>Cibola</t>
  </si>
  <si>
    <t>NM_CIBOLA</t>
  </si>
  <si>
    <t>NM_COLFAX</t>
  </si>
  <si>
    <t>Curry</t>
  </si>
  <si>
    <t>NM_CURRY</t>
  </si>
  <si>
    <t>DeBaca</t>
  </si>
  <si>
    <t>NM_DEBACA</t>
  </si>
  <si>
    <t>Dona Ana</t>
  </si>
  <si>
    <t>NM_DONA ANA</t>
  </si>
  <si>
    <t>Eddy</t>
  </si>
  <si>
    <t>NM_EDDY</t>
  </si>
  <si>
    <t>NM_GRANT</t>
  </si>
  <si>
    <t>Guadalupe</t>
  </si>
  <si>
    <t>NM_GUADALUPE</t>
  </si>
  <si>
    <t>Harding</t>
  </si>
  <si>
    <t>NM_HARDING</t>
  </si>
  <si>
    <t>Hidalgo</t>
  </si>
  <si>
    <t>NM_HIDALGO</t>
  </si>
  <si>
    <t>Lea</t>
  </si>
  <si>
    <t>NM_LEA</t>
  </si>
  <si>
    <t>NM_LINCOLN</t>
  </si>
  <si>
    <t>Los Alamos</t>
  </si>
  <si>
    <t>NM_LOS ALAMOS</t>
  </si>
  <si>
    <t>Luna</t>
  </si>
  <si>
    <t>NM_LUNA</t>
  </si>
  <si>
    <t>McKinley</t>
  </si>
  <si>
    <t>NM_MCKINLEY</t>
  </si>
  <si>
    <t>Mora</t>
  </si>
  <si>
    <t>NM_MORA</t>
  </si>
  <si>
    <t>NM_OTERO</t>
  </si>
  <si>
    <t>Quay</t>
  </si>
  <si>
    <t>NM_QUAY</t>
  </si>
  <si>
    <t>Rio Arriba</t>
  </si>
  <si>
    <t>NM_RIO ARRIBA</t>
  </si>
  <si>
    <t>NM_ROOSEVELT</t>
  </si>
  <si>
    <t>Sandoval</t>
  </si>
  <si>
    <t>NM_SANDOVAL</t>
  </si>
  <si>
    <t>NM_SAN JUAN</t>
  </si>
  <si>
    <t>NM_SAN MIGUEL</t>
  </si>
  <si>
    <t>Santa Fe</t>
  </si>
  <si>
    <t>NM_SANTA FE</t>
  </si>
  <si>
    <t>NM_SIERRA</t>
  </si>
  <si>
    <t>Socorro</t>
  </si>
  <si>
    <t>NM_SOCORRO</t>
  </si>
  <si>
    <t>Taos</t>
  </si>
  <si>
    <t>NM_TAOS</t>
  </si>
  <si>
    <t>Torrance</t>
  </si>
  <si>
    <t>NM_TORRANCE</t>
  </si>
  <si>
    <t>NM_UNION</t>
  </si>
  <si>
    <t>Valencia</t>
  </si>
  <si>
    <t>NM_VALENCIA</t>
  </si>
  <si>
    <t>Albany</t>
  </si>
  <si>
    <t>NY_ALBANY</t>
  </si>
  <si>
    <t>NY_ALLEGANY</t>
  </si>
  <si>
    <t>Bronx</t>
  </si>
  <si>
    <t>NY_BRONX</t>
  </si>
  <si>
    <t>Broome</t>
  </si>
  <si>
    <t>NY_BROOME</t>
  </si>
  <si>
    <t>Cattaraugus</t>
  </si>
  <si>
    <t>NY_CATTARAUGUS</t>
  </si>
  <si>
    <t>Cayuga</t>
  </si>
  <si>
    <t>NY_CAYUGA</t>
  </si>
  <si>
    <t>NY_CHAUTAUQUA</t>
  </si>
  <si>
    <t>Chemung</t>
  </si>
  <si>
    <t>NY_CHEMUNG</t>
  </si>
  <si>
    <t>Chenango</t>
  </si>
  <si>
    <t>NY_CHENANGO</t>
  </si>
  <si>
    <t>NY_CLINTON</t>
  </si>
  <si>
    <t>NY_COLUMBIA</t>
  </si>
  <si>
    <t>Cortland</t>
  </si>
  <si>
    <t>NY_CORTLAND</t>
  </si>
  <si>
    <t>NY_DELAWARE</t>
  </si>
  <si>
    <t>Dutchess</t>
  </si>
  <si>
    <t>NY_DUTCHESS</t>
  </si>
  <si>
    <t>Erie</t>
  </si>
  <si>
    <t>NY_ERIE</t>
  </si>
  <si>
    <t>NY_ESSEX</t>
  </si>
  <si>
    <t>NY_FRANKLIN</t>
  </si>
  <si>
    <t>NY_FULTON</t>
  </si>
  <si>
    <t>NY_GENESEE</t>
  </si>
  <si>
    <t>NY_GREENE</t>
  </si>
  <si>
    <t>NY_HAMILTON</t>
  </si>
  <si>
    <t>Herkimer</t>
  </si>
  <si>
    <t>NY_HERKIMER</t>
  </si>
  <si>
    <t>NY_JEFFERSON</t>
  </si>
  <si>
    <t>NY_KINGS</t>
  </si>
  <si>
    <t>NY_LEWIS</t>
  </si>
  <si>
    <t>NY_LIVINGSTON</t>
  </si>
  <si>
    <t>NY_MADISON</t>
  </si>
  <si>
    <t>NY_MONROE</t>
  </si>
  <si>
    <t>NY_MONTGOMERY</t>
  </si>
  <si>
    <t>NY_NASSAU</t>
  </si>
  <si>
    <t>NY_NEW YORK</t>
  </si>
  <si>
    <t>Niagara</t>
  </si>
  <si>
    <t>NY_NIAGARA</t>
  </si>
  <si>
    <t>NY_ONEIDA</t>
  </si>
  <si>
    <t>Onondaga</t>
  </si>
  <si>
    <t>NY_ONONDAGA</t>
  </si>
  <si>
    <t>Ontario</t>
  </si>
  <si>
    <t>NY_ONTARIO</t>
  </si>
  <si>
    <t>NY_ORANGE</t>
  </si>
  <si>
    <t>Orleans</t>
  </si>
  <si>
    <t>NY_ORLEANS</t>
  </si>
  <si>
    <t>Oswego</t>
  </si>
  <si>
    <t>NY_OSWEGO</t>
  </si>
  <si>
    <t>NY_OTSEGO</t>
  </si>
  <si>
    <t>NY_PUTNAM</t>
  </si>
  <si>
    <t>Queens</t>
  </si>
  <si>
    <t>NY_QUEENS</t>
  </si>
  <si>
    <t>Rensselaer</t>
  </si>
  <si>
    <t>NY_RENSSELAER</t>
  </si>
  <si>
    <t>NY_RICHMOND</t>
  </si>
  <si>
    <t>Rockland</t>
  </si>
  <si>
    <t>NY_ROCKLAND</t>
  </si>
  <si>
    <t>St. Lawrence</t>
  </si>
  <si>
    <t>NY_ST. LAWRENCE</t>
  </si>
  <si>
    <t>Saratoga</t>
  </si>
  <si>
    <t>NY_SARATOGA</t>
  </si>
  <si>
    <t>Schenectady</t>
  </si>
  <si>
    <t>NY_SCHENECTADY</t>
  </si>
  <si>
    <t>Schoharie</t>
  </si>
  <si>
    <t>NY_SCHOHARIE</t>
  </si>
  <si>
    <t>NY_SCHUYLER</t>
  </si>
  <si>
    <t>Seneca</t>
  </si>
  <si>
    <t>NY_SENECA</t>
  </si>
  <si>
    <t>NY_STEUBEN</t>
  </si>
  <si>
    <t>NY_SUFFOLK</t>
  </si>
  <si>
    <t>NY_SULLIVAN</t>
  </si>
  <si>
    <t>Tioga</t>
  </si>
  <si>
    <t>NY_TIOGA</t>
  </si>
  <si>
    <t>Tompkins</t>
  </si>
  <si>
    <t>NY_TOMPKINS</t>
  </si>
  <si>
    <t>Ulster</t>
  </si>
  <si>
    <t>NY_ULSTER</t>
  </si>
  <si>
    <t>NY_WARREN</t>
  </si>
  <si>
    <t>NY_WASHINGTON</t>
  </si>
  <si>
    <t>NY_WAYNE</t>
  </si>
  <si>
    <t>Westchester</t>
  </si>
  <si>
    <t>NY_WESTCHESTER</t>
  </si>
  <si>
    <t>NY_WYOMING</t>
  </si>
  <si>
    <t>Yates</t>
  </si>
  <si>
    <t>NY_YATES</t>
  </si>
  <si>
    <t>Alamance</t>
  </si>
  <si>
    <t>NC_ALAMANCE</t>
  </si>
  <si>
    <t>NC_ALEXANDER</t>
  </si>
  <si>
    <t>Alleghany</t>
  </si>
  <si>
    <t>NC_ALLEGHANY</t>
  </si>
  <si>
    <t>Anson</t>
  </si>
  <si>
    <t>NC_ANSON</t>
  </si>
  <si>
    <t>Ashe</t>
  </si>
  <si>
    <t>NC_ASHE</t>
  </si>
  <si>
    <t>Avery</t>
  </si>
  <si>
    <t>NC_AVERY</t>
  </si>
  <si>
    <t>Beaufort</t>
  </si>
  <si>
    <t>NC_BEAUFORT</t>
  </si>
  <si>
    <t>Bertie</t>
  </si>
  <si>
    <t>NC_BERTIE</t>
  </si>
  <si>
    <t>Bladen</t>
  </si>
  <si>
    <t>NC_BLADEN</t>
  </si>
  <si>
    <t>Brunswick</t>
  </si>
  <si>
    <t>NC_BRUNSWICK</t>
  </si>
  <si>
    <t>Buncombe</t>
  </si>
  <si>
    <t>NC_BUNCOMBE</t>
  </si>
  <si>
    <t>NC_BURKE</t>
  </si>
  <si>
    <t>Cabarrus</t>
  </si>
  <si>
    <t>NC_CABARRUS</t>
  </si>
  <si>
    <t>NC_CALDWELL</t>
  </si>
  <si>
    <t>NC_CAMDEN</t>
  </si>
  <si>
    <t>Carteret</t>
  </si>
  <si>
    <t>NC_CARTERET</t>
  </si>
  <si>
    <t>Caswell</t>
  </si>
  <si>
    <t>NC_CASWELL</t>
  </si>
  <si>
    <t>Catawba</t>
  </si>
  <si>
    <t>NC_CATAWBA</t>
  </si>
  <si>
    <t>NC_CHATHAM</t>
  </si>
  <si>
    <t>NC_CHEROKEE</t>
  </si>
  <si>
    <t>Chowan</t>
  </si>
  <si>
    <t>NC_CHOWAN</t>
  </si>
  <si>
    <t>NC_CLAY</t>
  </si>
  <si>
    <t>NC_CLEVELAND</t>
  </si>
  <si>
    <t>Columbus</t>
  </si>
  <si>
    <t>NC_COLUMBUS</t>
  </si>
  <si>
    <t>Craven</t>
  </si>
  <si>
    <t>NC_CRAVEN</t>
  </si>
  <si>
    <t>NC_CUMBERLAND</t>
  </si>
  <si>
    <t>Currituck</t>
  </si>
  <si>
    <t>NC_CURRITUCK</t>
  </si>
  <si>
    <t>Dare</t>
  </si>
  <si>
    <t>NC_DARE</t>
  </si>
  <si>
    <t>Davidson</t>
  </si>
  <si>
    <t>NC_DAVIDSON</t>
  </si>
  <si>
    <t>Davie</t>
  </si>
  <si>
    <t>NC_DAVIE</t>
  </si>
  <si>
    <t>Duplin</t>
  </si>
  <si>
    <t>NC_DUPLIN</t>
  </si>
  <si>
    <t>Durham</t>
  </si>
  <si>
    <t>NC_DURHAM</t>
  </si>
  <si>
    <t>Edgecombe</t>
  </si>
  <si>
    <t>NC_EDGECOMBE</t>
  </si>
  <si>
    <t>NC_FORSYTH</t>
  </si>
  <si>
    <t>NC_FRANKLIN</t>
  </si>
  <si>
    <t>Gaston</t>
  </si>
  <si>
    <t>NC_GASTON</t>
  </si>
  <si>
    <t>Gates</t>
  </si>
  <si>
    <t>NC_GATES</t>
  </si>
  <si>
    <t>NC_GRAHAM</t>
  </si>
  <si>
    <t>Granville</t>
  </si>
  <si>
    <t>NC_GRANVILLE</t>
  </si>
  <si>
    <t>NC_GREENE</t>
  </si>
  <si>
    <t>Guilford</t>
  </si>
  <si>
    <t>NC_GUILFORD</t>
  </si>
  <si>
    <t>Halifax</t>
  </si>
  <si>
    <t>NC_HALIFAX</t>
  </si>
  <si>
    <t>Harnett</t>
  </si>
  <si>
    <t>NC_HARNETT</t>
  </si>
  <si>
    <t>Haywood</t>
  </si>
  <si>
    <t>NC_HAYWOOD</t>
  </si>
  <si>
    <t>NC_HENDERSON</t>
  </si>
  <si>
    <t>Hertford</t>
  </si>
  <si>
    <t>NC_HERTFORD</t>
  </si>
  <si>
    <t>Hoke</t>
  </si>
  <si>
    <t>NC_HOKE</t>
  </si>
  <si>
    <t>Hyde</t>
  </si>
  <si>
    <t>NC_HYDE</t>
  </si>
  <si>
    <t>Iredell</t>
  </si>
  <si>
    <t>NC_IREDELL</t>
  </si>
  <si>
    <t>NC_JACKSON</t>
  </si>
  <si>
    <t>Johnston</t>
  </si>
  <si>
    <t>NC_JOHNSTON</t>
  </si>
  <si>
    <t>NC_JONES</t>
  </si>
  <si>
    <t>NC_LEE</t>
  </si>
  <si>
    <t>Lenoir</t>
  </si>
  <si>
    <t>NC_LENOIR</t>
  </si>
  <si>
    <t>NC_LINCOLN</t>
  </si>
  <si>
    <t>McDowell</t>
  </si>
  <si>
    <t>NC_MCDOWELL</t>
  </si>
  <si>
    <t>NC_MACON</t>
  </si>
  <si>
    <t>NC_MADISON</t>
  </si>
  <si>
    <t>NC_MARTIN</t>
  </si>
  <si>
    <t>Mecklenburg</t>
  </si>
  <si>
    <t>NC_MECKLENBURG</t>
  </si>
  <si>
    <t>NC_MITCHELL</t>
  </si>
  <si>
    <t>NC_MONTGOMERY</t>
  </si>
  <si>
    <t>Moore</t>
  </si>
  <si>
    <t>NC_MOORE</t>
  </si>
  <si>
    <t>Nash</t>
  </si>
  <si>
    <t>NC_NASH</t>
  </si>
  <si>
    <t>New Hanover</t>
  </si>
  <si>
    <t>NC_NEW HANOVER</t>
  </si>
  <si>
    <t>Northampton</t>
  </si>
  <si>
    <t>NC_NORTHAMPTON</t>
  </si>
  <si>
    <t>Onslow</t>
  </si>
  <si>
    <t>NC_ONSLOW</t>
  </si>
  <si>
    <t>NC_ORANGE</t>
  </si>
  <si>
    <t>Pamlico</t>
  </si>
  <si>
    <t>NC_PAMLICO</t>
  </si>
  <si>
    <t>Pasquotank</t>
  </si>
  <si>
    <t>NC_PASQUOTANK</t>
  </si>
  <si>
    <t>Pender</t>
  </si>
  <si>
    <t>NC_PENDER</t>
  </si>
  <si>
    <t>Perquimans</t>
  </si>
  <si>
    <t>NC_PERQUIMANS</t>
  </si>
  <si>
    <t>Person</t>
  </si>
  <si>
    <t>NC_PERSON</t>
  </si>
  <si>
    <t>Pitt</t>
  </si>
  <si>
    <t>NC_PITT</t>
  </si>
  <si>
    <t>NC_POLK</t>
  </si>
  <si>
    <t>NC_RANDOLPH</t>
  </si>
  <si>
    <t>NC_RICHMOND</t>
  </si>
  <si>
    <t>Robeson</t>
  </si>
  <si>
    <t>NC_ROBESON</t>
  </si>
  <si>
    <t>NC_ROCKINGHAM</t>
  </si>
  <si>
    <t>NC_ROWAN</t>
  </si>
  <si>
    <t>Rutherford</t>
  </si>
  <si>
    <t>NC_RUTHERFORD</t>
  </si>
  <si>
    <t>Sampson</t>
  </si>
  <si>
    <t>NC_SAMPSON</t>
  </si>
  <si>
    <t>NC_SCOTLAND</t>
  </si>
  <si>
    <t>Stanly</t>
  </si>
  <si>
    <t>NC_STANLY</t>
  </si>
  <si>
    <t>Stokes</t>
  </si>
  <si>
    <t>NC_STOKES</t>
  </si>
  <si>
    <t>Surry</t>
  </si>
  <si>
    <t>NC_SURRY</t>
  </si>
  <si>
    <t>Swain</t>
  </si>
  <si>
    <t>NC_SWAIN</t>
  </si>
  <si>
    <t>Transylvania</t>
  </si>
  <si>
    <t>NC_TRANSYLVANIA</t>
  </si>
  <si>
    <t>Tyrrell</t>
  </si>
  <si>
    <t>NC_TYRRELL</t>
  </si>
  <si>
    <t>NC_UNION</t>
  </si>
  <si>
    <t>Vance</t>
  </si>
  <si>
    <t>NC_VANCE</t>
  </si>
  <si>
    <t>Wake</t>
  </si>
  <si>
    <t>NC_WAKE</t>
  </si>
  <si>
    <t>NC_WARREN</t>
  </si>
  <si>
    <t>NC_WASHINGTON</t>
  </si>
  <si>
    <t>Watauga</t>
  </si>
  <si>
    <t>NC_WATAUGA</t>
  </si>
  <si>
    <t>NC_WAYNE</t>
  </si>
  <si>
    <t>NC_WILKES</t>
  </si>
  <si>
    <t>NC_WILSON</t>
  </si>
  <si>
    <t>Yadkin</t>
  </si>
  <si>
    <t>NC_YADKIN</t>
  </si>
  <si>
    <t>Yancey</t>
  </si>
  <si>
    <t>NC_YANCEY</t>
  </si>
  <si>
    <t>ND_ADAMS</t>
  </si>
  <si>
    <t>Barnes</t>
  </si>
  <si>
    <t>ND_BARNES</t>
  </si>
  <si>
    <t>Benson</t>
  </si>
  <si>
    <t>ND_BENSON</t>
  </si>
  <si>
    <t>Billings</t>
  </si>
  <si>
    <t>ND_BILLINGS</t>
  </si>
  <si>
    <t>Bottineau</t>
  </si>
  <si>
    <t>ND_BOTTINEAU</t>
  </si>
  <si>
    <t>Bowman</t>
  </si>
  <si>
    <t>ND_BOWMAN</t>
  </si>
  <si>
    <t>ND_BURKE</t>
  </si>
  <si>
    <t>Burleigh</t>
  </si>
  <si>
    <t>ND_BURLEIGH</t>
  </si>
  <si>
    <t>ND_CASS</t>
  </si>
  <si>
    <t>Cavalier</t>
  </si>
  <si>
    <t>ND_CAVALIER</t>
  </si>
  <si>
    <t>Dickey</t>
  </si>
  <si>
    <t>ND_DICKEY</t>
  </si>
  <si>
    <t>Divide</t>
  </si>
  <si>
    <t>ND_DIVIDE</t>
  </si>
  <si>
    <t>Dunn</t>
  </si>
  <si>
    <t>ND_DUNN</t>
  </si>
  <si>
    <t>ND_EDDY</t>
  </si>
  <si>
    <t>Emmons</t>
  </si>
  <si>
    <t>ND_EMMONS</t>
  </si>
  <si>
    <t>Foster</t>
  </si>
  <si>
    <t>ND_FOSTER</t>
  </si>
  <si>
    <t>ND_GOLDEN VALLEY</t>
  </si>
  <si>
    <t>Grand Forks</t>
  </si>
  <si>
    <t>ND_GRAND FORKS</t>
  </si>
  <si>
    <t>ND_GRANT</t>
  </si>
  <si>
    <t>Griggs</t>
  </si>
  <si>
    <t>ND_GRIGGS</t>
  </si>
  <si>
    <t>Hettinger</t>
  </si>
  <si>
    <t>ND_HETTINGER</t>
  </si>
  <si>
    <t>Kidder</t>
  </si>
  <si>
    <t>ND_KIDDER</t>
  </si>
  <si>
    <t>LaMoure</t>
  </si>
  <si>
    <t>ND_LAMOURE</t>
  </si>
  <si>
    <t>ND_LOGAN</t>
  </si>
  <si>
    <t>ND_MCHENRY</t>
  </si>
  <si>
    <t>ND_MCINTOSH</t>
  </si>
  <si>
    <t>McKenzie</t>
  </si>
  <si>
    <t>ND_MCKENZIE</t>
  </si>
  <si>
    <t>ND_MCLEAN</t>
  </si>
  <si>
    <t>ND_MERCER</t>
  </si>
  <si>
    <t>ND_MORTON</t>
  </si>
  <si>
    <t>Mountrail</t>
  </si>
  <si>
    <t>ND_MOUNTRAIL</t>
  </si>
  <si>
    <t>ND_NELSON</t>
  </si>
  <si>
    <t>Oliver</t>
  </si>
  <si>
    <t>ND_OLIVER</t>
  </si>
  <si>
    <t>Pembina</t>
  </si>
  <si>
    <t>ND_PEMBINA</t>
  </si>
  <si>
    <t>ND_PIERCE</t>
  </si>
  <si>
    <t>ND_RAMSEY</t>
  </si>
  <si>
    <t>Ransom</t>
  </si>
  <si>
    <t>ND_RANSOM</t>
  </si>
  <si>
    <t>ND_RENVILLE</t>
  </si>
  <si>
    <t>ND_RICHLAND</t>
  </si>
  <si>
    <t>Rolette</t>
  </si>
  <si>
    <t>ND_ROLETTE</t>
  </si>
  <si>
    <t>Sargent</t>
  </si>
  <si>
    <t>ND_SARGENT</t>
  </si>
  <si>
    <t>ND_SHERIDAN</t>
  </si>
  <si>
    <t>ND_SIOUX</t>
  </si>
  <si>
    <t>Slope</t>
  </si>
  <si>
    <t>ND_SLOPE</t>
  </si>
  <si>
    <t>ND_STARK</t>
  </si>
  <si>
    <t>ND_STEELE</t>
  </si>
  <si>
    <t>Stutsman</t>
  </si>
  <si>
    <t>ND_STUTSMAN</t>
  </si>
  <si>
    <t>Towner</t>
  </si>
  <si>
    <t>ND_TOWNER</t>
  </si>
  <si>
    <t>Traill</t>
  </si>
  <si>
    <t>ND_TRAILL</t>
  </si>
  <si>
    <t>Walsh</t>
  </si>
  <si>
    <t>ND_WALSH</t>
  </si>
  <si>
    <t>Ward</t>
  </si>
  <si>
    <t>ND_WARD</t>
  </si>
  <si>
    <t>ND_WELLS</t>
  </si>
  <si>
    <t>Williams</t>
  </si>
  <si>
    <t>ND_WILLIAMS</t>
  </si>
  <si>
    <t>OH_ADAMS</t>
  </si>
  <si>
    <t>OH_ALLEN</t>
  </si>
  <si>
    <t>Ashland</t>
  </si>
  <si>
    <t>OH_ASHLAND</t>
  </si>
  <si>
    <t>Ashtabula</t>
  </si>
  <si>
    <t>OH_ASHTABULA</t>
  </si>
  <si>
    <t>Athens</t>
  </si>
  <si>
    <t>OH_ATHENS</t>
  </si>
  <si>
    <t>Auglaize</t>
  </si>
  <si>
    <t>OH_AUGLAIZE</t>
  </si>
  <si>
    <t>Belmont</t>
  </si>
  <si>
    <t>OH_BELMONT</t>
  </si>
  <si>
    <t>OH_BROWN</t>
  </si>
  <si>
    <t>OH_BUTLER</t>
  </si>
  <si>
    <t>OH_CARROLL</t>
  </si>
  <si>
    <t>OH_CHAMPAIGN</t>
  </si>
  <si>
    <t>OH_CLARK</t>
  </si>
  <si>
    <t>Clermont</t>
  </si>
  <si>
    <t>OH_CLERMONT</t>
  </si>
  <si>
    <t>OH_CLINTON</t>
  </si>
  <si>
    <t>Columbiana</t>
  </si>
  <si>
    <t>OH_COLUMBIANA</t>
  </si>
  <si>
    <t>Coshocton</t>
  </si>
  <si>
    <t>OH_COSHOCTON</t>
  </si>
  <si>
    <t>OH_CRAWFORD</t>
  </si>
  <si>
    <t>Cuyahoga</t>
  </si>
  <si>
    <t>OH_CUYAHOGA</t>
  </si>
  <si>
    <t>Darke</t>
  </si>
  <si>
    <t>OH_DARKE</t>
  </si>
  <si>
    <t>Defiance</t>
  </si>
  <si>
    <t>OH_DEFIANCE</t>
  </si>
  <si>
    <t>OH_DELAWARE</t>
  </si>
  <si>
    <t>OH_ERIE</t>
  </si>
  <si>
    <t>OH_FAIRFIELD</t>
  </si>
  <si>
    <t>OH_FAYETTE</t>
  </si>
  <si>
    <t>OH_FRANKLIN</t>
  </si>
  <si>
    <t>OH_FULTON</t>
  </si>
  <si>
    <t>Gallia</t>
  </si>
  <si>
    <t>OH_GALLIA</t>
  </si>
  <si>
    <t>Geauga</t>
  </si>
  <si>
    <t>OH_GEAUGA</t>
  </si>
  <si>
    <t>OH_GREENE</t>
  </si>
  <si>
    <t>Guernsey</t>
  </si>
  <si>
    <t>OH_GUERNSEY</t>
  </si>
  <si>
    <t>OH_HAMILTON</t>
  </si>
  <si>
    <t>OH_HANCOCK</t>
  </si>
  <si>
    <t>OH_HARDIN</t>
  </si>
  <si>
    <t>OH_HARRISON</t>
  </si>
  <si>
    <t>OH_HENRY</t>
  </si>
  <si>
    <t>Highland</t>
  </si>
  <si>
    <t>OH_HIGHLAND</t>
  </si>
  <si>
    <t>Hocking</t>
  </si>
  <si>
    <t>OH_HOCKING</t>
  </si>
  <si>
    <t>OH_HOLMES</t>
  </si>
  <si>
    <t>OH_HURON</t>
  </si>
  <si>
    <t>OH_JACKSON</t>
  </si>
  <si>
    <t>OH_JEFFERSON</t>
  </si>
  <si>
    <t>OH_KNOX</t>
  </si>
  <si>
    <t>OH_LAKE</t>
  </si>
  <si>
    <t>OH_LAWRENCE</t>
  </si>
  <si>
    <t>Licking</t>
  </si>
  <si>
    <t>OH_LICKING</t>
  </si>
  <si>
    <t>OH_LOGAN</t>
  </si>
  <si>
    <t>Lorain</t>
  </si>
  <si>
    <t>OH_LORAIN</t>
  </si>
  <si>
    <t>OH_LUCAS</t>
  </si>
  <si>
    <t>OH_MADISON</t>
  </si>
  <si>
    <t>Mahoning</t>
  </si>
  <si>
    <t>OH_MAHONING</t>
  </si>
  <si>
    <t>OH_MARION</t>
  </si>
  <si>
    <t>Medina</t>
  </si>
  <si>
    <t>OH_MEDINA</t>
  </si>
  <si>
    <t>Meigs</t>
  </si>
  <si>
    <t>OH_MEIGS</t>
  </si>
  <si>
    <t>OH_MERCER</t>
  </si>
  <si>
    <t>OH_MIAMI</t>
  </si>
  <si>
    <t>OH_MONROE</t>
  </si>
  <si>
    <t>OH_MONTGOMERY</t>
  </si>
  <si>
    <t>OH_MORGAN</t>
  </si>
  <si>
    <t>Morrow</t>
  </si>
  <si>
    <t>OH_MORROW</t>
  </si>
  <si>
    <t>Muskingum</t>
  </si>
  <si>
    <t>OH_MUSKINGUM</t>
  </si>
  <si>
    <t>OH_NOBLE</t>
  </si>
  <si>
    <t>OH_OTTAWA</t>
  </si>
  <si>
    <t>OH_PAULDING</t>
  </si>
  <si>
    <t>OH_PERRY</t>
  </si>
  <si>
    <t>Pickaway</t>
  </si>
  <si>
    <t>OH_PICKAWAY</t>
  </si>
  <si>
    <t>OH_PIKE</t>
  </si>
  <si>
    <t>Portage</t>
  </si>
  <si>
    <t>OH_PORTAGE</t>
  </si>
  <si>
    <t>Preble</t>
  </si>
  <si>
    <t>OH_PREBLE</t>
  </si>
  <si>
    <t>OH_PUTNAM</t>
  </si>
  <si>
    <t>OH_RICHLAND</t>
  </si>
  <si>
    <t>Ross</t>
  </si>
  <si>
    <t>OH_ROSS</t>
  </si>
  <si>
    <t>Sandusky</t>
  </si>
  <si>
    <t>OH_SANDUSKY</t>
  </si>
  <si>
    <t>Scioto</t>
  </si>
  <si>
    <t>OH_SCIOTO</t>
  </si>
  <si>
    <t>OH_SENECA</t>
  </si>
  <si>
    <t>OH_SHELBY</t>
  </si>
  <si>
    <t>OH_STARK</t>
  </si>
  <si>
    <t>OH_SUMMIT</t>
  </si>
  <si>
    <t>Trumbull</t>
  </si>
  <si>
    <t>OH_TRUMBULL</t>
  </si>
  <si>
    <t>Tuscarawas</t>
  </si>
  <si>
    <t>OH_TUSCARAWAS</t>
  </si>
  <si>
    <t>OH_UNION</t>
  </si>
  <si>
    <t>Van Wert</t>
  </si>
  <si>
    <t>OH_VAN WERT</t>
  </si>
  <si>
    <t>Vinton</t>
  </si>
  <si>
    <t>OH_VINTON</t>
  </si>
  <si>
    <t>OH_WARREN</t>
  </si>
  <si>
    <t>OH_WASHINGTON</t>
  </si>
  <si>
    <t>OH_WAYNE</t>
  </si>
  <si>
    <t>OH_WILLIAMS</t>
  </si>
  <si>
    <t>Wood</t>
  </si>
  <si>
    <t>OH_WOOD</t>
  </si>
  <si>
    <t>Wyandot</t>
  </si>
  <si>
    <t>OH_WYANDOT</t>
  </si>
  <si>
    <t>OK_ADAIR</t>
  </si>
  <si>
    <t>Alfalfa</t>
  </si>
  <si>
    <t>OK_ALFALFA</t>
  </si>
  <si>
    <t>Atoka</t>
  </si>
  <si>
    <t>OK_ATOKA</t>
  </si>
  <si>
    <t>Beaver</t>
  </si>
  <si>
    <t>OK_BEAVER</t>
  </si>
  <si>
    <t>Beckham</t>
  </si>
  <si>
    <t>OK_BECKHAM</t>
  </si>
  <si>
    <t>OK_BLAINE</t>
  </si>
  <si>
    <t>OK_BRYAN</t>
  </si>
  <si>
    <t>Caddo</t>
  </si>
  <si>
    <t>OK_CADDO</t>
  </si>
  <si>
    <t>Canadian</t>
  </si>
  <si>
    <t>OK_CANADIAN</t>
  </si>
  <si>
    <t>OK_CARTER</t>
  </si>
  <si>
    <t>OK_CHEROKEE</t>
  </si>
  <si>
    <t>OK_CHOCTAW</t>
  </si>
  <si>
    <t>Cimarron</t>
  </si>
  <si>
    <t>OK_CIMARRON</t>
  </si>
  <si>
    <t>OK_CLEVELAND</t>
  </si>
  <si>
    <t>Coal</t>
  </si>
  <si>
    <t>OK_COAL</t>
  </si>
  <si>
    <t>OK_COMANCHE</t>
  </si>
  <si>
    <t>Cotton</t>
  </si>
  <si>
    <t>OK_COTTON</t>
  </si>
  <si>
    <t>Craig</t>
  </si>
  <si>
    <t>OK_CRAIG</t>
  </si>
  <si>
    <t>Creek</t>
  </si>
  <si>
    <t>OK_CREEK</t>
  </si>
  <si>
    <t>OK_CUSTER</t>
  </si>
  <si>
    <t>OK_DELAWARE</t>
  </si>
  <si>
    <t>Dewey</t>
  </si>
  <si>
    <t>OK_DEWEY</t>
  </si>
  <si>
    <t>OK_ELLIS</t>
  </si>
  <si>
    <t>OK_GARFIELD</t>
  </si>
  <si>
    <t>Garvin</t>
  </si>
  <si>
    <t>OK_GARVIN</t>
  </si>
  <si>
    <t>OK_GRADY</t>
  </si>
  <si>
    <t>OK_GRANT</t>
  </si>
  <si>
    <t>Greer</t>
  </si>
  <si>
    <t>OK_GREER</t>
  </si>
  <si>
    <t>Harmon</t>
  </si>
  <si>
    <t>OK_HARMON</t>
  </si>
  <si>
    <t>OK_HARPER</t>
  </si>
  <si>
    <t>OK_HASKELL</t>
  </si>
  <si>
    <t>Hughes</t>
  </si>
  <si>
    <t>OK_HUGHES</t>
  </si>
  <si>
    <t>OK_JACKSON</t>
  </si>
  <si>
    <t>OK_JEFFERSON</t>
  </si>
  <si>
    <t>OK_JOHNSTON</t>
  </si>
  <si>
    <t>Kay</t>
  </si>
  <si>
    <t>OK_KAY</t>
  </si>
  <si>
    <t>Kingfisher</t>
  </si>
  <si>
    <t>OK_KINGFISHER</t>
  </si>
  <si>
    <t>OK_KIOWA</t>
  </si>
  <si>
    <t>Latimer</t>
  </si>
  <si>
    <t>OK_LATIMER</t>
  </si>
  <si>
    <t>Le Flore</t>
  </si>
  <si>
    <t>OK_LE FLORE</t>
  </si>
  <si>
    <t>OK_LINCOLN</t>
  </si>
  <si>
    <t>OK_LOGAN</t>
  </si>
  <si>
    <t>Love</t>
  </si>
  <si>
    <t>OK_LOVE</t>
  </si>
  <si>
    <t>McClain</t>
  </si>
  <si>
    <t>OK_MCCLAIN</t>
  </si>
  <si>
    <t>McCurtain</t>
  </si>
  <si>
    <t>OK_MCCURTAIN</t>
  </si>
  <si>
    <t>OK_MCINTOSH</t>
  </si>
  <si>
    <t>Major</t>
  </si>
  <si>
    <t>OK_MAJOR</t>
  </si>
  <si>
    <t>OK_MARSHALL</t>
  </si>
  <si>
    <t>Mayes</t>
  </si>
  <si>
    <t>OK_MAYES</t>
  </si>
  <si>
    <t>OK_MURRAY</t>
  </si>
  <si>
    <t>Muskogee</t>
  </si>
  <si>
    <t>OK_MUSKOGEE</t>
  </si>
  <si>
    <t>OK_NOBLE</t>
  </si>
  <si>
    <t>Nowata</t>
  </si>
  <si>
    <t>OK_NOWATA</t>
  </si>
  <si>
    <t>Okfuskee</t>
  </si>
  <si>
    <t>OK_OKFUSKEE</t>
  </si>
  <si>
    <t>OK_OKLAHOMA</t>
  </si>
  <si>
    <t>Okmulgee</t>
  </si>
  <si>
    <t>OK_OKMULGEE</t>
  </si>
  <si>
    <t>OK_OSAGE</t>
  </si>
  <si>
    <t>OK_OTTAWA</t>
  </si>
  <si>
    <t>OK_PAWNEE</t>
  </si>
  <si>
    <t>Payne</t>
  </si>
  <si>
    <t>OK_PAYNE</t>
  </si>
  <si>
    <t>Pittsburg</t>
  </si>
  <si>
    <t>OK_PITTSBURG</t>
  </si>
  <si>
    <t>OK_PONTOTOC</t>
  </si>
  <si>
    <t>OK_POTTAWATOMIE</t>
  </si>
  <si>
    <t>Pushmataha</t>
  </si>
  <si>
    <t>OK_PUSHMATAHA</t>
  </si>
  <si>
    <t>Roger Mills</t>
  </si>
  <si>
    <t>OK_ROGER MILLS</t>
  </si>
  <si>
    <t>Rogers</t>
  </si>
  <si>
    <t>OK_ROGERS</t>
  </si>
  <si>
    <t>OK_SEMINOLE</t>
  </si>
  <si>
    <t>Sequoyah</t>
  </si>
  <si>
    <t>OK_SEQUOYAH</t>
  </si>
  <si>
    <t>OK_STEPHENS</t>
  </si>
  <si>
    <t>OK_TEXAS</t>
  </si>
  <si>
    <t>Tillman</t>
  </si>
  <si>
    <t>OK_TILLMAN</t>
  </si>
  <si>
    <t>Tulsa</t>
  </si>
  <si>
    <t>OK_TULSA</t>
  </si>
  <si>
    <t>Wagoner</t>
  </si>
  <si>
    <t>OK_WAGONER</t>
  </si>
  <si>
    <t>OK_WASHINGTON</t>
  </si>
  <si>
    <t>Washita</t>
  </si>
  <si>
    <t>OK_WASHITA</t>
  </si>
  <si>
    <t>Woods</t>
  </si>
  <si>
    <t>OK_WOODS</t>
  </si>
  <si>
    <t>Woodward</t>
  </si>
  <si>
    <t>OK_WOODWARD</t>
  </si>
  <si>
    <t>OR_BAKER</t>
  </si>
  <si>
    <t>OR_BENTON</t>
  </si>
  <si>
    <t>Clackamas</t>
  </si>
  <si>
    <t>OR_CLACKAMAS</t>
  </si>
  <si>
    <t>Clatsop</t>
  </si>
  <si>
    <t>OR_CLATSOP</t>
  </si>
  <si>
    <t>OR_COLUMBIA</t>
  </si>
  <si>
    <t>OR_COOS</t>
  </si>
  <si>
    <t>Crook</t>
  </si>
  <si>
    <t>OR_CROOK</t>
  </si>
  <si>
    <t>OR_CURRY</t>
  </si>
  <si>
    <t>Deschutes</t>
  </si>
  <si>
    <t>OR_DESCHUTES</t>
  </si>
  <si>
    <t>OR_DOUGLAS</t>
  </si>
  <si>
    <t>Gilliam</t>
  </si>
  <si>
    <t>OR_GILLIAM</t>
  </si>
  <si>
    <t>OR_GRANT</t>
  </si>
  <si>
    <t>Harney</t>
  </si>
  <si>
    <t>OR_HARNEY</t>
  </si>
  <si>
    <t>Hood River</t>
  </si>
  <si>
    <t>OR_HOOD RIVER</t>
  </si>
  <si>
    <t>OR_JACKSON</t>
  </si>
  <si>
    <t>OR_JEFFERSON</t>
  </si>
  <si>
    <t>Josephine</t>
  </si>
  <si>
    <t>OR_JOSEPHINE</t>
  </si>
  <si>
    <t>Klamath</t>
  </si>
  <si>
    <t>OR_KLAMATH</t>
  </si>
  <si>
    <t>OR_LAKE</t>
  </si>
  <si>
    <t>OR_LANE</t>
  </si>
  <si>
    <t>OR_LINCOLN</t>
  </si>
  <si>
    <t>OR_LINN</t>
  </si>
  <si>
    <t>Malheur</t>
  </si>
  <si>
    <t>OR_MALHEUR</t>
  </si>
  <si>
    <t>OR_MARION</t>
  </si>
  <si>
    <t>OR_MORROW</t>
  </si>
  <si>
    <t>Multnomah</t>
  </si>
  <si>
    <t>OR_MULTNOMAH</t>
  </si>
  <si>
    <t>OR_POLK</t>
  </si>
  <si>
    <t>OR_SHERMAN</t>
  </si>
  <si>
    <t>Tillamook</t>
  </si>
  <si>
    <t>OR_TILLAMOOK</t>
  </si>
  <si>
    <t>Umatilla</t>
  </si>
  <si>
    <t>OR_UMATILLA</t>
  </si>
  <si>
    <t>OR_UNION</t>
  </si>
  <si>
    <t>Wallowa</t>
  </si>
  <si>
    <t>OR_WALLOWA</t>
  </si>
  <si>
    <t>Wasco</t>
  </si>
  <si>
    <t>OR_WASCO</t>
  </si>
  <si>
    <t>OR_WASHINGTON</t>
  </si>
  <si>
    <t>OR_WHEELER</t>
  </si>
  <si>
    <t>Yamhill</t>
  </si>
  <si>
    <t>OR_YAMHILL</t>
  </si>
  <si>
    <t>PA_ADAMS</t>
  </si>
  <si>
    <t>Allegheny</t>
  </si>
  <si>
    <t>PA_ALLEGHENY</t>
  </si>
  <si>
    <t>Armstrong</t>
  </si>
  <si>
    <t>PA_ARMSTRONG</t>
  </si>
  <si>
    <t>PA_BEAVER</t>
  </si>
  <si>
    <t>Bedford</t>
  </si>
  <si>
    <t>PA_BEDFORD</t>
  </si>
  <si>
    <t>Berks</t>
  </si>
  <si>
    <t>PA_BERKS</t>
  </si>
  <si>
    <t>Blair</t>
  </si>
  <si>
    <t>PA_BLAIR</t>
  </si>
  <si>
    <t>PA_BRADFORD</t>
  </si>
  <si>
    <t>Bucks</t>
  </si>
  <si>
    <t>PA_BUCKS</t>
  </si>
  <si>
    <t>PA_BUTLER</t>
  </si>
  <si>
    <t>Cambria</t>
  </si>
  <si>
    <t>PA_CAMBRIA</t>
  </si>
  <si>
    <t>Cameron</t>
  </si>
  <si>
    <t>PA_CAMERON</t>
  </si>
  <si>
    <t>PA_CARBON</t>
  </si>
  <si>
    <t>Centre</t>
  </si>
  <si>
    <t>PA_CENTRE</t>
  </si>
  <si>
    <t>Chester</t>
  </si>
  <si>
    <t>PA_CHESTER</t>
  </si>
  <si>
    <t>Clarion</t>
  </si>
  <si>
    <t>PA_CLARION</t>
  </si>
  <si>
    <t>Clearfield</t>
  </si>
  <si>
    <t>PA_CLEARFIELD</t>
  </si>
  <si>
    <t>PA_CLINTON</t>
  </si>
  <si>
    <t>PA_COLUMBIA</t>
  </si>
  <si>
    <t>PA_CRAWFORD</t>
  </si>
  <si>
    <t>PA_CUMBERLAND</t>
  </si>
  <si>
    <t>Dauphin</t>
  </si>
  <si>
    <t>PA_DAUPHIN</t>
  </si>
  <si>
    <t>PA_DELAWARE</t>
  </si>
  <si>
    <t>PA_ELK</t>
  </si>
  <si>
    <t>PA_ERIE</t>
  </si>
  <si>
    <t>PA_FAYETTE</t>
  </si>
  <si>
    <t>Forest</t>
  </si>
  <si>
    <t>PA_FOREST</t>
  </si>
  <si>
    <t>PA_FRANKLIN</t>
  </si>
  <si>
    <t>PA_FULTON</t>
  </si>
  <si>
    <t>PA_GREENE</t>
  </si>
  <si>
    <t>Huntingdon</t>
  </si>
  <si>
    <t>PA_HUNTINGDON</t>
  </si>
  <si>
    <t>PA_INDIANA</t>
  </si>
  <si>
    <t>PA_JEFFERSON</t>
  </si>
  <si>
    <t>Juniata</t>
  </si>
  <si>
    <t>PA_JUNIATA</t>
  </si>
  <si>
    <t>Lackawanna</t>
  </si>
  <si>
    <t>PA_LACKAWANNA</t>
  </si>
  <si>
    <t>PA_LANCASTER</t>
  </si>
  <si>
    <t>PA_LAWRENCE</t>
  </si>
  <si>
    <t>Lebanon</t>
  </si>
  <si>
    <t>PA_LEBANON</t>
  </si>
  <si>
    <t>Lehigh</t>
  </si>
  <si>
    <t>PA_LEHIGH</t>
  </si>
  <si>
    <t>Luzerne</t>
  </si>
  <si>
    <t>PA_LUZERNE</t>
  </si>
  <si>
    <t>Lycoming</t>
  </si>
  <si>
    <t>PA_LYCOMING</t>
  </si>
  <si>
    <t>Mc Kean</t>
  </si>
  <si>
    <t>PA_MC KEAN</t>
  </si>
  <si>
    <t>PA_MERCER</t>
  </si>
  <si>
    <t>Mifflin</t>
  </si>
  <si>
    <t>PA_MIFFLIN</t>
  </si>
  <si>
    <t>PA_MONROE</t>
  </si>
  <si>
    <t>PA_MONTGOMERY</t>
  </si>
  <si>
    <t>Montour</t>
  </si>
  <si>
    <t>PA_MONTOUR</t>
  </si>
  <si>
    <t>PA_NORTHAMPTON</t>
  </si>
  <si>
    <t>Northumberland</t>
  </si>
  <si>
    <t>PA_NORTHUMBERLAND</t>
  </si>
  <si>
    <t>PA_PERRY</t>
  </si>
  <si>
    <t>Philadelphia</t>
  </si>
  <si>
    <t>PA_PHILADELPHIA</t>
  </si>
  <si>
    <t>PA_PIKE</t>
  </si>
  <si>
    <t>Potter</t>
  </si>
  <si>
    <t>PA_POTTER</t>
  </si>
  <si>
    <t>Schuylkill</t>
  </si>
  <si>
    <t>PA_SCHUYLKILL</t>
  </si>
  <si>
    <t>Snyder</t>
  </si>
  <si>
    <t>PA_SNYDER</t>
  </si>
  <si>
    <t>PA_SOMERSET</t>
  </si>
  <si>
    <t>PA_SULLIVAN</t>
  </si>
  <si>
    <t>Susquehanna</t>
  </si>
  <si>
    <t>PA_SUSQUEHANNA</t>
  </si>
  <si>
    <t>PA_TIOGA</t>
  </si>
  <si>
    <t>PA_UNION</t>
  </si>
  <si>
    <t>Venango</t>
  </si>
  <si>
    <t>PA_VENANGO</t>
  </si>
  <si>
    <t>PA_WARREN</t>
  </si>
  <si>
    <t>PA_WASHINGTON</t>
  </si>
  <si>
    <t>PA_WAYNE</t>
  </si>
  <si>
    <t>Westmoreland</t>
  </si>
  <si>
    <t>PA_WESTMORELAND</t>
  </si>
  <si>
    <t>PA_WYOMING</t>
  </si>
  <si>
    <t>PA_YORK</t>
  </si>
  <si>
    <t>RI_BRISTOL</t>
  </si>
  <si>
    <t>RI_KENT</t>
  </si>
  <si>
    <t>Newport</t>
  </si>
  <si>
    <t>RI_NEWPORT</t>
  </si>
  <si>
    <t>Providence</t>
  </si>
  <si>
    <t>RI_PROVIDENCE</t>
  </si>
  <si>
    <t>RI_WASHINGTON</t>
  </si>
  <si>
    <t>Abbeville</t>
  </si>
  <si>
    <t>SC_ABBEVILLE</t>
  </si>
  <si>
    <t>Aiken</t>
  </si>
  <si>
    <t>SC_AIKEN</t>
  </si>
  <si>
    <t>Allendale</t>
  </si>
  <si>
    <t>SC_ALLENDALE</t>
  </si>
  <si>
    <t>SC_ANDERSON</t>
  </si>
  <si>
    <t>Bamberg</t>
  </si>
  <si>
    <t>SC_BAMBERG</t>
  </si>
  <si>
    <t>Barnwell</t>
  </si>
  <si>
    <t>SC_BARNWELL</t>
  </si>
  <si>
    <t>SC_BEAUFORT</t>
  </si>
  <si>
    <t>Berkeley</t>
  </si>
  <si>
    <t>SC_BERKELEY</t>
  </si>
  <si>
    <t>SC_CALHOUN</t>
  </si>
  <si>
    <t>Charleston</t>
  </si>
  <si>
    <t>SC_CHARLESTON</t>
  </si>
  <si>
    <t>SC_CHEROKEE</t>
  </si>
  <si>
    <t>SC_CHESTER</t>
  </si>
  <si>
    <t>Chesterfield</t>
  </si>
  <si>
    <t>SC_CHESTERFIELD</t>
  </si>
  <si>
    <t>Clarendon</t>
  </si>
  <si>
    <t>SC_CLARENDON</t>
  </si>
  <si>
    <t>Colleton</t>
  </si>
  <si>
    <t>SC_COLLETON</t>
  </si>
  <si>
    <t>Darlington</t>
  </si>
  <si>
    <t>SC_DARLINGTON</t>
  </si>
  <si>
    <t>Dillon</t>
  </si>
  <si>
    <t>SC_DILLON</t>
  </si>
  <si>
    <t>SC_DORCHESTER</t>
  </si>
  <si>
    <t>Edgefield</t>
  </si>
  <si>
    <t>SC_EDGEFIELD</t>
  </si>
  <si>
    <t>SC_FAIRFIELD</t>
  </si>
  <si>
    <t>Florence</t>
  </si>
  <si>
    <t>SC_FLORENCE</t>
  </si>
  <si>
    <t>Georgetown</t>
  </si>
  <si>
    <t>SC_GEORGETOWN</t>
  </si>
  <si>
    <t>Greenville</t>
  </si>
  <si>
    <t>SC_GREENVILLE</t>
  </si>
  <si>
    <t>SC_GREENWOOD</t>
  </si>
  <si>
    <t>Hampton</t>
  </si>
  <si>
    <t>SC_HAMPTON</t>
  </si>
  <si>
    <t>Horry</t>
  </si>
  <si>
    <t>SC_HORRY</t>
  </si>
  <si>
    <t>SC_JASPER</t>
  </si>
  <si>
    <t>Kershaw</t>
  </si>
  <si>
    <t>SC_KERSHAW</t>
  </si>
  <si>
    <t>SC_LANCASTER</t>
  </si>
  <si>
    <t>SC_LAURENS</t>
  </si>
  <si>
    <t>SC_LEE</t>
  </si>
  <si>
    <t>Lexington</t>
  </si>
  <si>
    <t>SC_LEXINGTON</t>
  </si>
  <si>
    <t>McCormick</t>
  </si>
  <si>
    <t>SC_MCCORMICK</t>
  </si>
  <si>
    <t>SC_MARION</t>
  </si>
  <si>
    <t>Marlboro</t>
  </si>
  <si>
    <t>SC_MARLBORO</t>
  </si>
  <si>
    <t>Newberry</t>
  </si>
  <si>
    <t>SC_NEWBERRY</t>
  </si>
  <si>
    <t>SC_OCONEE</t>
  </si>
  <si>
    <t>Orangeburg</t>
  </si>
  <si>
    <t>SC_ORANGEBURG</t>
  </si>
  <si>
    <t>SC_PICKENS</t>
  </si>
  <si>
    <t>SC_RICHLAND</t>
  </si>
  <si>
    <t>Saluda</t>
  </si>
  <si>
    <t>SC_SALUDA</t>
  </si>
  <si>
    <t>Spartanburg</t>
  </si>
  <si>
    <t>SC_SPARTANBURG</t>
  </si>
  <si>
    <t>SC_SUMTER</t>
  </si>
  <si>
    <t>SC_UNION</t>
  </si>
  <si>
    <t>Williamsburg</t>
  </si>
  <si>
    <t>SC_WILLIAMSBURG</t>
  </si>
  <si>
    <t>SC_YORK</t>
  </si>
  <si>
    <t>Aurora</t>
  </si>
  <si>
    <t>SD_AURORA</t>
  </si>
  <si>
    <t>Beadle</t>
  </si>
  <si>
    <t>SD_BEADLE</t>
  </si>
  <si>
    <t>Bennett</t>
  </si>
  <si>
    <t>SD_BENNETT</t>
  </si>
  <si>
    <t>Bon Homme</t>
  </si>
  <si>
    <t>SD_BON HOMME</t>
  </si>
  <si>
    <t>Brookings</t>
  </si>
  <si>
    <t>SD_BROOKINGS</t>
  </si>
  <si>
    <t>SD_BROWN</t>
  </si>
  <si>
    <t>Brule</t>
  </si>
  <si>
    <t>SD_BRULE</t>
  </si>
  <si>
    <t>SD_BUFFALO</t>
  </si>
  <si>
    <t>SD_BUTTE</t>
  </si>
  <si>
    <t>SD_CAMPBELL</t>
  </si>
  <si>
    <t>Charles Mix</t>
  </si>
  <si>
    <t>SD_CHARLES MIX</t>
  </si>
  <si>
    <t>SD_CLARK</t>
  </si>
  <si>
    <t>SD_CLAY</t>
  </si>
  <si>
    <t>Codington</t>
  </si>
  <si>
    <t>SD_CODINGTON</t>
  </si>
  <si>
    <t>Corson</t>
  </si>
  <si>
    <t>SD_CORSON</t>
  </si>
  <si>
    <t>SD_CUSTER</t>
  </si>
  <si>
    <t>Davison</t>
  </si>
  <si>
    <t>SD_DAVISON</t>
  </si>
  <si>
    <t>Day</t>
  </si>
  <si>
    <t>SD_DAY</t>
  </si>
  <si>
    <t>SD_DEUEL</t>
  </si>
  <si>
    <t>SD_DEWEY</t>
  </si>
  <si>
    <t>SD_DOUGLAS</t>
  </si>
  <si>
    <t>Edmunds</t>
  </si>
  <si>
    <t>SD_EDMUNDS</t>
  </si>
  <si>
    <t>Fall River</t>
  </si>
  <si>
    <t>SD_FALL RIVER</t>
  </si>
  <si>
    <t>Faulk</t>
  </si>
  <si>
    <t>SD_FAULK</t>
  </si>
  <si>
    <t>SD_GRANT</t>
  </si>
  <si>
    <t>Gregory</t>
  </si>
  <si>
    <t>SD_GREGORY</t>
  </si>
  <si>
    <t>Haakon</t>
  </si>
  <si>
    <t>SD_HAAKON</t>
  </si>
  <si>
    <t>Hamlin</t>
  </si>
  <si>
    <t>SD_HAMLIN</t>
  </si>
  <si>
    <t>Hand</t>
  </si>
  <si>
    <t>SD_HAND</t>
  </si>
  <si>
    <t>Hanson</t>
  </si>
  <si>
    <t>SD_HANSON</t>
  </si>
  <si>
    <t>SD_HARDING</t>
  </si>
  <si>
    <t>SD_HUGHES</t>
  </si>
  <si>
    <t>Hutchinson</t>
  </si>
  <si>
    <t>SD_HUTCHINSON</t>
  </si>
  <si>
    <t>SD_HYDE</t>
  </si>
  <si>
    <t>SD_JACKSON</t>
  </si>
  <si>
    <t>Jerauld</t>
  </si>
  <si>
    <t>SD_JERAULD</t>
  </si>
  <si>
    <t>SD_JONES</t>
  </si>
  <si>
    <t>Kingsbury</t>
  </si>
  <si>
    <t>SD_KINGSBURY</t>
  </si>
  <si>
    <t>SD_LAKE</t>
  </si>
  <si>
    <t>SD_LAWRENCE</t>
  </si>
  <si>
    <t>SD_LINCOLN</t>
  </si>
  <si>
    <t>Lyman</t>
  </si>
  <si>
    <t>SD_LYMAN</t>
  </si>
  <si>
    <t>McCook</t>
  </si>
  <si>
    <t>SD_MCCOOK</t>
  </si>
  <si>
    <t>SD_MCPHERSON</t>
  </si>
  <si>
    <t>SD_MARSHALL</t>
  </si>
  <si>
    <t>SD_MEADE</t>
  </si>
  <si>
    <t>Mellette</t>
  </si>
  <si>
    <t>SD_MELLETTE</t>
  </si>
  <si>
    <t>Miner</t>
  </si>
  <si>
    <t>SD_MINER</t>
  </si>
  <si>
    <t>Minnehaha</t>
  </si>
  <si>
    <t>SD_MINNEHAHA</t>
  </si>
  <si>
    <t>Moody</t>
  </si>
  <si>
    <t>SD_MOODY</t>
  </si>
  <si>
    <t>SD_PENNINGTON</t>
  </si>
  <si>
    <t>SD_PERKINS</t>
  </si>
  <si>
    <t>SD_POTTER</t>
  </si>
  <si>
    <t>Roberts</t>
  </si>
  <si>
    <t>SD_ROBERTS</t>
  </si>
  <si>
    <t>Sanborn</t>
  </si>
  <si>
    <t>SD_SANBORN</t>
  </si>
  <si>
    <t>SD_SHANNON</t>
  </si>
  <si>
    <t>Spink</t>
  </si>
  <si>
    <t>SD_SPINK</t>
  </si>
  <si>
    <t>Stanley</t>
  </si>
  <si>
    <t>SD_STANLEY</t>
  </si>
  <si>
    <t>Sully</t>
  </si>
  <si>
    <t>SD_SULLY</t>
  </si>
  <si>
    <t>SD_TODD</t>
  </si>
  <si>
    <t>Tripp</t>
  </si>
  <si>
    <t>SD_TRIPP</t>
  </si>
  <si>
    <t>SD_TURNER</t>
  </si>
  <si>
    <t>SD_UNION</t>
  </si>
  <si>
    <t>Walworth</t>
  </si>
  <si>
    <t>SD_WALWORTH</t>
  </si>
  <si>
    <t>Yankton</t>
  </si>
  <si>
    <t>SD_YANKTON</t>
  </si>
  <si>
    <t>Ziebach</t>
  </si>
  <si>
    <t>SD_ZIEBACH</t>
  </si>
  <si>
    <t>TN_ANDERSON</t>
  </si>
  <si>
    <t>TN_BEDFORD</t>
  </si>
  <si>
    <t>TN_BENTON</t>
  </si>
  <si>
    <t>Bledsoe</t>
  </si>
  <si>
    <t>TN_BLEDSOE</t>
  </si>
  <si>
    <t>TN_BLOUNT</t>
  </si>
  <si>
    <t>TN_BRADLEY</t>
  </si>
  <si>
    <t>TN_CAMPBELL</t>
  </si>
  <si>
    <t>Cannon</t>
  </si>
  <si>
    <t>TN_CANNON</t>
  </si>
  <si>
    <t>TN_CARROLL</t>
  </si>
  <si>
    <t>TN_CARTER</t>
  </si>
  <si>
    <t>Cheatham</t>
  </si>
  <si>
    <t>TN_CHEATHAM</t>
  </si>
  <si>
    <t>TN_CHESTER</t>
  </si>
  <si>
    <t>TN_CLAIBORNE</t>
  </si>
  <si>
    <t>TN_CLAY</t>
  </si>
  <si>
    <t>Cocke</t>
  </si>
  <si>
    <t>TN_COCKE</t>
  </si>
  <si>
    <t>TN_COFFEE</t>
  </si>
  <si>
    <t>Crockett</t>
  </si>
  <si>
    <t>TN_CROCKETT</t>
  </si>
  <si>
    <t>TN_CUMBERLAND</t>
  </si>
  <si>
    <t>TN_DAVIDSON</t>
  </si>
  <si>
    <t>TN_DECATUR</t>
  </si>
  <si>
    <t>TN_DEKALB</t>
  </si>
  <si>
    <t>Dickson</t>
  </si>
  <si>
    <t>TN_DICKSON</t>
  </si>
  <si>
    <t>Dyer</t>
  </si>
  <si>
    <t>TN_DYER</t>
  </si>
  <si>
    <t>TN_FAYETTE</t>
  </si>
  <si>
    <t>Fentress</t>
  </si>
  <si>
    <t>TN_FENTRESS</t>
  </si>
  <si>
    <t>TN_FRANKLIN</t>
  </si>
  <si>
    <t>TN_GIBSON</t>
  </si>
  <si>
    <t>Giles</t>
  </si>
  <si>
    <t>TN_GILES</t>
  </si>
  <si>
    <t>Grainger</t>
  </si>
  <si>
    <t>TN_GRAINGER</t>
  </si>
  <si>
    <t>TN_GREENE</t>
  </si>
  <si>
    <t>TN_GRUNDY</t>
  </si>
  <si>
    <t>Hamblen</t>
  </si>
  <si>
    <t>TN_HAMBLEN</t>
  </si>
  <si>
    <t>TN_HAMILTON</t>
  </si>
  <si>
    <t>TN_HANCOCK</t>
  </si>
  <si>
    <t>Hardeman</t>
  </si>
  <si>
    <t>TN_HARDEMAN</t>
  </si>
  <si>
    <t>TN_HARDIN</t>
  </si>
  <si>
    <t>Hawkins</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</si>
  <si>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</si>
  <si>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</si>
  <si>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</si>
  <si>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</si>
  <si>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</si>
  <si>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</si>
  <si>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</si>
  <si>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</si>
  <si>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</si>
  <si>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</si>
  <si>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</si>
  <si>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</si>
  <si>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</si>
  <si>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</si>
  <si>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</si>
  <si>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</si>
  <si>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Loudon</t>
  </si>
  <si>
    <t>TN_LOUDON</t>
  </si>
  <si>
    <t>McMinn</t>
  </si>
  <si>
    <t>TN_MCMINN</t>
  </si>
  <si>
    <t>McNairy</t>
  </si>
  <si>
    <t>TN_MCNAIRY</t>
  </si>
  <si>
    <t>TN_MACON</t>
  </si>
  <si>
    <t>TN_MADISON</t>
  </si>
  <si>
    <t>TN_MARION</t>
  </si>
  <si>
    <t>TN_MARSHALL</t>
  </si>
  <si>
    <t>Maury</t>
  </si>
  <si>
    <t>TN_MAURY</t>
  </si>
  <si>
    <t>TN_MEIGS</t>
  </si>
  <si>
    <t>TN_MONROE</t>
  </si>
  <si>
    <t>TN_MONTGOMERY</t>
  </si>
  <si>
    <t>TN_MOORE</t>
  </si>
  <si>
    <t>TN_MORGAN</t>
  </si>
  <si>
    <t>Obion</t>
  </si>
  <si>
    <t>TN_OBION</t>
  </si>
  <si>
    <t>Overton</t>
  </si>
  <si>
    <t>TN_OVERTON</t>
  </si>
  <si>
    <t>TN_PERRY</t>
  </si>
  <si>
    <t>Pickett</t>
  </si>
  <si>
    <t>TN_PICKETT</t>
  </si>
  <si>
    <t>TN_POLK</t>
  </si>
  <si>
    <t>TN_PUTNAM</t>
  </si>
  <si>
    <t>Rhea</t>
  </si>
  <si>
    <t>TN_RHEA</t>
  </si>
  <si>
    <t>Roane</t>
  </si>
  <si>
    <t>TN_ROANE</t>
  </si>
  <si>
    <t>TN_ROBERTSON</t>
  </si>
  <si>
    <t>TN_RUTHERFORD</t>
  </si>
  <si>
    <t>TN_SCOTT</t>
  </si>
  <si>
    <t>Sequatchie</t>
  </si>
  <si>
    <t>TN_SEQUATCHIE</t>
  </si>
  <si>
    <t>TN_SEVIER</t>
  </si>
  <si>
    <t>TN_SHELBY</t>
  </si>
  <si>
    <t>TN_SMITH</t>
  </si>
  <si>
    <t>TN_STEWART</t>
  </si>
  <si>
    <t>TN_SULLIVAN</t>
  </si>
  <si>
    <t>TN_SUMNER</t>
  </si>
  <si>
    <t>TN_TIPTON</t>
  </si>
  <si>
    <t>Trousdale</t>
  </si>
  <si>
    <t>TN_TROUSDALE</t>
  </si>
  <si>
    <t>Unicoi</t>
  </si>
  <si>
    <t>TN_UNICOI</t>
  </si>
  <si>
    <t>TN_UNION</t>
  </si>
  <si>
    <t>TN_VAN BUREN</t>
  </si>
  <si>
    <t>TN_WARREN</t>
  </si>
  <si>
    <t>TN_WASHINGTON</t>
  </si>
  <si>
    <t>TN_WAYNE</t>
  </si>
  <si>
    <t>Weakley</t>
  </si>
  <si>
    <t>TN_WEAKLEY</t>
  </si>
  <si>
    <t>TN_WHITE</t>
  </si>
  <si>
    <t>TN_WILLIAMSON</t>
  </si>
  <si>
    <t>TN_WILSON</t>
  </si>
  <si>
    <t>TX_ANDERSON</t>
  </si>
  <si>
    <t>Andrews</t>
  </si>
  <si>
    <t>TX_ANDREWS</t>
  </si>
  <si>
    <t>Angelina</t>
  </si>
  <si>
    <t>TX_ANGELINA</t>
  </si>
  <si>
    <t>Aransas</t>
  </si>
  <si>
    <t>TX_ARANSAS</t>
  </si>
  <si>
    <t>Archer</t>
  </si>
  <si>
    <t>TX_ARCHER</t>
  </si>
  <si>
    <t>TX_ARMSTRONG</t>
  </si>
  <si>
    <t>Atascosa</t>
  </si>
  <si>
    <t>TX_ATASCOSA</t>
  </si>
  <si>
    <t>Austin</t>
  </si>
  <si>
    <t>TX_AUSTIN</t>
  </si>
  <si>
    <t>Bailey</t>
  </si>
  <si>
    <t>TX_BAILEY</t>
  </si>
  <si>
    <t>Bandera</t>
  </si>
  <si>
    <t>TX_BANDERA</t>
  </si>
  <si>
    <t>Bastrop</t>
  </si>
  <si>
    <t>TX_BASTROP</t>
  </si>
  <si>
    <t>Baylor</t>
  </si>
  <si>
    <t>TX_BAYLOR</t>
  </si>
  <si>
    <t>Bee</t>
  </si>
  <si>
    <t>TX_BEE</t>
  </si>
  <si>
    <t>TX_BELL</t>
  </si>
  <si>
    <t>Bexar</t>
  </si>
  <si>
    <t>TX_BEXAR</t>
  </si>
  <si>
    <t>Blanco</t>
  </si>
  <si>
    <t>TX_BLANCO</t>
  </si>
  <si>
    <t>Borden</t>
  </si>
  <si>
    <t>TX_BORDEN</t>
  </si>
  <si>
    <t>Bosque</t>
  </si>
  <si>
    <t>TX_BOSQUE</t>
  </si>
  <si>
    <t>Bowie</t>
  </si>
  <si>
    <t>TX_BOWIE</t>
  </si>
  <si>
    <t>Brazoria</t>
  </si>
  <si>
    <t>TX_BRAZORIA</t>
  </si>
  <si>
    <t>Brazos</t>
  </si>
  <si>
    <t>TX_BRAZOS</t>
  </si>
  <si>
    <t>Brewster</t>
  </si>
  <si>
    <t>TX_BREWSTER</t>
  </si>
  <si>
    <t>Briscoe</t>
  </si>
  <si>
    <t>TX_BRISCOE</t>
  </si>
  <si>
    <t>TX_BROOKS</t>
  </si>
  <si>
    <t>TX_BROWN</t>
  </si>
  <si>
    <t>Burleson</t>
  </si>
  <si>
    <t>TX_BURLESON</t>
  </si>
  <si>
    <t>Burnet</t>
  </si>
  <si>
    <t>TX_BURNET</t>
  </si>
  <si>
    <t>TX_CALDWELL</t>
  </si>
  <si>
    <t>TX_CALHOUN</t>
  </si>
  <si>
    <t>Callahan</t>
  </si>
  <si>
    <t>TX_CALLAHAN</t>
  </si>
  <si>
    <t>TX_CAMERON</t>
  </si>
  <si>
    <t>Camp</t>
  </si>
  <si>
    <t>TX_CAMP</t>
  </si>
  <si>
    <t>Carson</t>
  </si>
  <si>
    <t>TX_CARSON</t>
  </si>
  <si>
    <t>TX_CASS</t>
  </si>
  <si>
    <t>Castro</t>
  </si>
  <si>
    <t>TX_CASTRO</t>
  </si>
  <si>
    <t>TX_CHAMBERS</t>
  </si>
  <si>
    <t>TX_CHEROKEE</t>
  </si>
  <si>
    <t>Childress</t>
  </si>
  <si>
    <t>TX_CHILDRESS</t>
  </si>
  <si>
    <t>TX_CLAY</t>
  </si>
  <si>
    <t>Cochran</t>
  </si>
  <si>
    <t>TX_COCHRAN</t>
  </si>
  <si>
    <t>Coke</t>
  </si>
  <si>
    <t>TX_COKE</t>
  </si>
  <si>
    <t>Coleman</t>
  </si>
  <si>
    <t>TX_COLEMAN</t>
  </si>
  <si>
    <t>Collin</t>
  </si>
  <si>
    <t>TX_COLLIN</t>
  </si>
  <si>
    <t>Collingsworth</t>
  </si>
  <si>
    <t>TX_COLLINGSWORTH</t>
  </si>
  <si>
    <t>TX_COLORADO</t>
  </si>
  <si>
    <t>Comal</t>
  </si>
  <si>
    <t>TX_COMAL</t>
  </si>
  <si>
    <t>TX_COMANCHE</t>
  </si>
  <si>
    <t>Concho</t>
  </si>
  <si>
    <t>TX_CONCHO</t>
  </si>
  <si>
    <t>Cooke</t>
  </si>
  <si>
    <t>TX_COOKE</t>
  </si>
  <si>
    <t>Coryell</t>
  </si>
  <si>
    <t>TX_CORYELL</t>
  </si>
  <si>
    <t>Cottle</t>
  </si>
  <si>
    <t>TX_COTTLE</t>
  </si>
  <si>
    <t>Crane</t>
  </si>
  <si>
    <t>TX_CRANE</t>
  </si>
  <si>
    <t>TX_CROCKETT</t>
  </si>
  <si>
    <t>Crosby</t>
  </si>
  <si>
    <t>TX_CROSBY</t>
  </si>
  <si>
    <t>Culberson</t>
  </si>
  <si>
    <t>TX_CULBERSON</t>
  </si>
  <si>
    <t>Dallam</t>
  </si>
  <si>
    <t>TX_DALLAM</t>
  </si>
  <si>
    <t>TX_DALLAS</t>
  </si>
  <si>
    <t>TX_DAWSON</t>
  </si>
  <si>
    <t>Deaf Smith</t>
  </si>
  <si>
    <t>TX_DEAF SMITH</t>
  </si>
  <si>
    <t>TX_DELTA</t>
  </si>
  <si>
    <t>Denton</t>
  </si>
  <si>
    <t>TX_DENTON</t>
  </si>
  <si>
    <t>DeWitt</t>
  </si>
  <si>
    <t>TX_DEWITT</t>
  </si>
  <si>
    <t>Dickens</t>
  </si>
  <si>
    <t>TX_DICKENS</t>
  </si>
  <si>
    <t>Dimmit</t>
  </si>
  <si>
    <t>TX_DIMMIT</t>
  </si>
  <si>
    <t>Donley</t>
  </si>
  <si>
    <t>TX_DONLEY</t>
  </si>
  <si>
    <t>TX_DUVAL</t>
  </si>
  <si>
    <t>Eastland</t>
  </si>
  <si>
    <t>TX_EASTLAND</t>
  </si>
  <si>
    <t>Ector</t>
  </si>
  <si>
    <t>TX_ECTOR</t>
  </si>
  <si>
    <t>TX_EDWARDS</t>
  </si>
  <si>
    <t>TX_ELLIS</t>
  </si>
  <si>
    <t>TX_EL PASO</t>
  </si>
  <si>
    <t>Erath</t>
  </si>
  <si>
    <t>TX_ERATH</t>
  </si>
  <si>
    <t>Falls</t>
  </si>
  <si>
    <t>TX_FALLS</t>
  </si>
  <si>
    <t>TX_FANNIN</t>
  </si>
  <si>
    <t>TX_FAYETTE</t>
  </si>
  <si>
    <t>Fisher</t>
  </si>
  <si>
    <t>TX_FISHER</t>
  </si>
  <si>
    <t>TX_FLOYD</t>
  </si>
  <si>
    <t>Foard</t>
  </si>
  <si>
    <t>TX_FOARD</t>
  </si>
  <si>
    <t>Fort Bend</t>
  </si>
  <si>
    <t>TX_FORT BEND</t>
  </si>
  <si>
    <t>TX_FRANKLIN</t>
  </si>
  <si>
    <t>Freestone</t>
  </si>
  <si>
    <t>TX_FREESTONE</t>
  </si>
  <si>
    <t>Frio</t>
  </si>
  <si>
    <t>TX_FRIO</t>
  </si>
  <si>
    <t>Gaines</t>
  </si>
  <si>
    <t>TX_GAINES</t>
  </si>
  <si>
    <t>Galveston</t>
  </si>
  <si>
    <t>TX_GALVESTON</t>
  </si>
  <si>
    <t>Garza</t>
  </si>
  <si>
    <t>TX_GARZA</t>
  </si>
  <si>
    <t>Gillespie</t>
  </si>
  <si>
    <t>TX_GILLESPIE</t>
  </si>
  <si>
    <t>Glasscock</t>
  </si>
  <si>
    <t>TX_GLASSCOCK</t>
  </si>
  <si>
    <t>Goliad</t>
  </si>
  <si>
    <t>TX_GOLIAD</t>
  </si>
  <si>
    <t>Gonzales</t>
  </si>
  <si>
    <t>TX_GONZALES</t>
  </si>
  <si>
    <t>TX_GRAY</t>
  </si>
  <si>
    <t>TX_GRAYSON</t>
  </si>
  <si>
    <t>Gregg</t>
  </si>
  <si>
    <t>TX_GREGG</t>
  </si>
  <si>
    <t>Grimes</t>
  </si>
  <si>
    <t>TX_GRIMES</t>
  </si>
  <si>
    <t>TX_GUADALUPE</t>
  </si>
  <si>
    <t>TX_HALE</t>
  </si>
  <si>
    <t>TX_HALL</t>
  </si>
  <si>
    <t>TX_HAMILTON</t>
  </si>
  <si>
    <t>Hansford</t>
  </si>
  <si>
    <t>TX_HANSFORD</t>
  </si>
  <si>
    <t>TX_HARDEMAN</t>
  </si>
  <si>
    <t>TX_HARDIN</t>
  </si>
  <si>
    <t>TX_HARRIS</t>
  </si>
  <si>
    <t>TX_HARRISON</t>
  </si>
  <si>
    <t>Hartley</t>
  </si>
  <si>
    <t>TX_HARTLEY</t>
  </si>
  <si>
    <t>TX_HASKELL</t>
  </si>
  <si>
    <t>Hays</t>
  </si>
  <si>
    <t>TX_HAYS</t>
  </si>
  <si>
    <t>Hemphill</t>
  </si>
  <si>
    <t>TX_HEMPHILL</t>
  </si>
  <si>
    <t>TX_HENDERSON</t>
  </si>
  <si>
    <t>TX_HIDALGO</t>
  </si>
  <si>
    <t>TX_HILL</t>
  </si>
  <si>
    <t>Hockley</t>
  </si>
  <si>
    <t>TX_HOCKLEY</t>
  </si>
  <si>
    <t>Hood</t>
  </si>
  <si>
    <t>TX_HOOD</t>
  </si>
  <si>
    <t>TX_HOPKINS</t>
  </si>
  <si>
    <t>TX_HOUSTON</t>
  </si>
  <si>
    <t>TX_HOWARD</t>
  </si>
  <si>
    <t>Hudspeth</t>
  </si>
  <si>
    <t>TX_HUDSPETH</t>
  </si>
  <si>
    <t>Hunt</t>
  </si>
  <si>
    <t>TX_HUNT</t>
  </si>
  <si>
    <t>TX_HUTCHINSON</t>
  </si>
  <si>
    <t>Irion</t>
  </si>
  <si>
    <t>TX_IRION</t>
  </si>
  <si>
    <t>Jack</t>
  </si>
  <si>
    <t>TX_JACK</t>
  </si>
  <si>
    <t>TX_JACKSON</t>
  </si>
  <si>
    <t>TX_JASPER</t>
  </si>
  <si>
    <t>TX_JEFF DAVIS</t>
  </si>
  <si>
    <t>TX_JEFFERSON</t>
  </si>
  <si>
    <t>Jim Hogg</t>
  </si>
  <si>
    <t>TX_JIM HOGG</t>
  </si>
  <si>
    <t>Jim Wells</t>
  </si>
  <si>
    <t>TX_JIM WELLS</t>
  </si>
  <si>
    <t>TX_JOHNSON</t>
  </si>
  <si>
    <t>TX_JONES</t>
  </si>
  <si>
    <t>Karnes</t>
  </si>
  <si>
    <t>TX_KARNES</t>
  </si>
  <si>
    <t>Kaufman</t>
  </si>
  <si>
    <t>TX_KAUFMAN</t>
  </si>
  <si>
    <t>TX_KENDALL</t>
  </si>
  <si>
    <t>Kenedy</t>
  </si>
  <si>
    <t>TX_KENEDY</t>
  </si>
  <si>
    <t>TX_KENT</t>
  </si>
  <si>
    <t>Kerr</t>
  </si>
  <si>
    <t>TX_KERR</t>
  </si>
  <si>
    <t>Kimble</t>
  </si>
  <si>
    <t>TX_KIMBLE</t>
  </si>
  <si>
    <t>King</t>
  </si>
  <si>
    <t>TX_KING</t>
  </si>
  <si>
    <t>Kinney</t>
  </si>
  <si>
    <t>TX_KINNEY</t>
  </si>
  <si>
    <t>Kleberg</t>
  </si>
  <si>
    <t>TX_KLEBERG</t>
  </si>
  <si>
    <t>TX_KNOX</t>
  </si>
  <si>
    <t>TX_LAMAR</t>
  </si>
  <si>
    <t>Lamb</t>
  </si>
  <si>
    <t>TX_LAMB</t>
  </si>
  <si>
    <t>Lampasas</t>
  </si>
  <si>
    <t>TX_LAMPASAS</t>
  </si>
  <si>
    <t>TX_LA SALLE</t>
  </si>
  <si>
    <t>Lavaca</t>
  </si>
  <si>
    <t>TX_LAVACA</t>
  </si>
  <si>
    <t>TX_LEE</t>
  </si>
  <si>
    <t>TX_LEON</t>
  </si>
  <si>
    <t>TX_LIBERTY</t>
  </si>
  <si>
    <t>TX_LIMESTONE</t>
  </si>
  <si>
    <t>Lipscomb</t>
  </si>
  <si>
    <t>TX_LIPSCOMB</t>
  </si>
  <si>
    <t>Live Oak</t>
  </si>
  <si>
    <t>TX_LIVE OAK</t>
  </si>
  <si>
    <t>Llano</t>
  </si>
  <si>
    <t>TX_LLANO</t>
  </si>
  <si>
    <t>Loving</t>
  </si>
  <si>
    <t>TX_LOVING</t>
  </si>
  <si>
    <t>Lubbock</t>
  </si>
  <si>
    <t>TX_LUBBOCK</t>
  </si>
  <si>
    <t>Lynn</t>
  </si>
  <si>
    <t>TX_LYNN</t>
  </si>
  <si>
    <t>McCulloch</t>
  </si>
  <si>
    <t>TX_MCCULLOCH</t>
  </si>
  <si>
    <t>McLennan</t>
  </si>
  <si>
    <t>TX_MCLENNAN</t>
  </si>
  <si>
    <t>McMullen</t>
  </si>
  <si>
    <t>TX_MCMULLEN</t>
  </si>
  <si>
    <t>TX_MADISON</t>
  </si>
  <si>
    <t>TX_MARION</t>
  </si>
  <si>
    <t>TX_MARTIN</t>
  </si>
  <si>
    <t>TX_MASON</t>
  </si>
  <si>
    <t>Matagorda</t>
  </si>
  <si>
    <t>TX_MATAGORDA</t>
  </si>
  <si>
    <t>Maverick</t>
  </si>
  <si>
    <t>TX_MAVERICK</t>
  </si>
  <si>
    <t>TX_MEDINA</t>
  </si>
  <si>
    <t>TX_MENARD</t>
  </si>
  <si>
    <t>TX_MIDLAND</t>
  </si>
  <si>
    <t>Milam</t>
  </si>
  <si>
    <t>TX_MILAM</t>
  </si>
  <si>
    <t>TX_MILLS</t>
  </si>
  <si>
    <t>TX_MITCHELL</t>
  </si>
  <si>
    <t>Montague</t>
  </si>
  <si>
    <t>TX_MONTAGUE</t>
  </si>
  <si>
    <t>TX_MONTGOMERY</t>
  </si>
  <si>
    <t>TX_MOORE</t>
  </si>
  <si>
    <t>TX_MORRIS</t>
  </si>
  <si>
    <t>Motley</t>
  </si>
  <si>
    <t>TX_MOTLEY</t>
  </si>
  <si>
    <t>Nacogdoches</t>
  </si>
  <si>
    <t>TX_NACOGDOCHES</t>
  </si>
  <si>
    <t>Navarro</t>
  </si>
  <si>
    <t>TX_NAVARRO</t>
  </si>
  <si>
    <t>TX_NEWTON</t>
  </si>
  <si>
    <t>Nolan</t>
  </si>
  <si>
    <t>TX_NOLAN</t>
  </si>
  <si>
    <t>Nueces</t>
  </si>
  <si>
    <t>TX_NUECES</t>
  </si>
  <si>
    <t>Ochiltree</t>
  </si>
  <si>
    <t>TX_OCHILTREE</t>
  </si>
  <si>
    <t>TX_OLDHAM</t>
  </si>
  <si>
    <t>TX_ORANGE</t>
  </si>
  <si>
    <t>Palo Pinto</t>
  </si>
  <si>
    <t>TX_PALO PINTO</t>
  </si>
  <si>
    <t>TX_PANOLA</t>
  </si>
  <si>
    <t>Parker</t>
  </si>
  <si>
    <t>TX_PARKER</t>
  </si>
  <si>
    <t>Parmer</t>
  </si>
  <si>
    <t>TX_PARMER</t>
  </si>
  <si>
    <t>Pecos</t>
  </si>
  <si>
    <t>TX_PECOS</t>
  </si>
  <si>
    <t>TX_POLK</t>
  </si>
  <si>
    <t>TX_POTTER</t>
  </si>
  <si>
    <t>Presidio</t>
  </si>
  <si>
    <t>TX_PRESIDIO</t>
  </si>
  <si>
    <t>Rains</t>
  </si>
  <si>
    <t>TX_RAINS</t>
  </si>
  <si>
    <t>Randall</t>
  </si>
  <si>
    <t>TX_RANDALL</t>
  </si>
  <si>
    <t>Reagan</t>
  </si>
  <si>
    <t>TX_REAGAN</t>
  </si>
  <si>
    <t>Real</t>
  </si>
  <si>
    <t>TX_REAL</t>
  </si>
  <si>
    <t>Red River</t>
  </si>
  <si>
    <t>TX_RED RIVER</t>
  </si>
  <si>
    <t>Reeves</t>
  </si>
  <si>
    <t>TX_REEVES</t>
  </si>
  <si>
    <t>Refugio</t>
  </si>
  <si>
    <t>TX_REFUGIO</t>
  </si>
  <si>
    <t>TX_ROBERTS</t>
  </si>
  <si>
    <t>TX_ROBERTSON</t>
  </si>
  <si>
    <t>Rockwall</t>
  </si>
  <si>
    <t>TX_ROCKWALL</t>
  </si>
  <si>
    <t>Runnels</t>
  </si>
  <si>
    <t>TX_RUNNELS</t>
  </si>
  <si>
    <t>Rusk</t>
  </si>
  <si>
    <t>TX_RUSK</t>
  </si>
  <si>
    <t>Sabine</t>
  </si>
  <si>
    <t>TX_SABINE</t>
  </si>
  <si>
    <t>San Augustine</t>
  </si>
  <si>
    <t>TX_SAN AUGUSTINE</t>
  </si>
  <si>
    <t>San Jacinto</t>
  </si>
  <si>
    <t>TX_SAN JACINTO</t>
  </si>
  <si>
    <t>San Patricio</t>
  </si>
  <si>
    <t>TX_SAN PATRICIO</t>
  </si>
  <si>
    <t>San Saba</t>
  </si>
  <si>
    <t>TX_SAN SABA</t>
  </si>
  <si>
    <t>Schleicher</t>
  </si>
  <si>
    <t>TX_SCHLEICHER</t>
  </si>
  <si>
    <t>Scurry</t>
  </si>
  <si>
    <t>TX_SCURRY</t>
  </si>
  <si>
    <t>Shackelford</t>
  </si>
  <si>
    <t>TX_SHACKELFORD</t>
  </si>
  <si>
    <t>TX_SHELBY</t>
  </si>
  <si>
    <t>TX_SHERMAN</t>
  </si>
  <si>
    <t>TX_SMITH</t>
  </si>
  <si>
    <t>Somervell</t>
  </si>
  <si>
    <t>TX_SOMERVELL</t>
  </si>
  <si>
    <t>Starr</t>
  </si>
  <si>
    <t>TX_STARR</t>
  </si>
  <si>
    <t>TX_STEPHENS</t>
  </si>
  <si>
    <t>Sterling</t>
  </si>
  <si>
    <t>TX_STERLING</t>
  </si>
  <si>
    <t>Stonewall</t>
  </si>
  <si>
    <t>TX_STONEWALL</t>
  </si>
  <si>
    <t>Sutton</t>
  </si>
  <si>
    <t>TX_SUTTON</t>
  </si>
  <si>
    <t>Swisher</t>
  </si>
  <si>
    <t>TX_SWISHER</t>
  </si>
  <si>
    <t>Tarrant</t>
  </si>
  <si>
    <t>TX_TARRANT</t>
  </si>
  <si>
    <t>TX_TAYLOR</t>
  </si>
  <si>
    <t>TX_TERRELL</t>
  </si>
  <si>
    <t>Terry</t>
  </si>
  <si>
    <t>TX_TERRY</t>
  </si>
  <si>
    <t>Throckmorton</t>
  </si>
  <si>
    <t>TX_THROCKMORTON</t>
  </si>
  <si>
    <t>Titus</t>
  </si>
  <si>
    <t>TX_TITUS</t>
  </si>
  <si>
    <t>Tom Green</t>
  </si>
  <si>
    <t>TX_TOM GREEN</t>
  </si>
  <si>
    <t>Travis</t>
  </si>
  <si>
    <t>TX_TRAVIS</t>
  </si>
  <si>
    <t>TX_TRINITY</t>
  </si>
  <si>
    <t>Tyler</t>
  </si>
  <si>
    <t>TX_TYLER</t>
  </si>
  <si>
    <t>Upshur</t>
  </si>
  <si>
    <t>TX_UPSHUR</t>
  </si>
  <si>
    <t>Upton</t>
  </si>
  <si>
    <t>TX_UPTON</t>
  </si>
  <si>
    <t>Uvalde</t>
  </si>
  <si>
    <t>TX_UVALDE</t>
  </si>
  <si>
    <t>Val Verde</t>
  </si>
  <si>
    <t>TX_VAL VERDE</t>
  </si>
  <si>
    <t>Van Zandt</t>
  </si>
  <si>
    <t>TX_VAN ZANDT</t>
  </si>
  <si>
    <t>Victoria</t>
  </si>
  <si>
    <t>TX_VICTORIA</t>
  </si>
  <si>
    <t>TX_WALKER</t>
  </si>
  <si>
    <t>Waller</t>
  </si>
  <si>
    <t>TX_WALLER</t>
  </si>
  <si>
    <t>TX_WARD</t>
  </si>
  <si>
    <t>TX_WASHINGTON</t>
  </si>
  <si>
    <t>Webb</t>
  </si>
  <si>
    <t>TX_WEBB</t>
  </si>
  <si>
    <t>Wharton</t>
  </si>
  <si>
    <t>TX_WHARTON</t>
  </si>
  <si>
    <t>TX_WHEELER</t>
  </si>
  <si>
    <t>TX_WICHITA</t>
  </si>
  <si>
    <t>Wilbarger</t>
  </si>
  <si>
    <t>TX_WILBARGER</t>
  </si>
  <si>
    <t>Willacy</t>
  </si>
  <si>
    <t>TX_WILLACY</t>
  </si>
  <si>
    <t>TX_WILLIAMSON</t>
  </si>
  <si>
    <t>TX_WILSON</t>
  </si>
  <si>
    <t>Winkler</t>
  </si>
  <si>
    <t>TX_WINKLER</t>
  </si>
  <si>
    <t>Wise</t>
  </si>
  <si>
    <t>TX_WISE</t>
  </si>
  <si>
    <t>TX_WOOD</t>
  </si>
  <si>
    <t>Yoakum</t>
  </si>
  <si>
    <t>TX_YOAKUM</t>
  </si>
  <si>
    <t>Young</t>
  </si>
  <si>
    <t>TX_YOUNG</t>
  </si>
  <si>
    <t>Zapata</t>
  </si>
  <si>
    <t>TX_ZAPATA</t>
  </si>
  <si>
    <t>Zavala</t>
  </si>
  <si>
    <t>TX_ZAVALA</t>
  </si>
  <si>
    <t>UT_BEAVER</t>
  </si>
  <si>
    <t>Box Elder</t>
  </si>
  <si>
    <t>UT_BOX ELDER</t>
  </si>
  <si>
    <t>Cache</t>
  </si>
  <si>
    <t>UT_CACHE</t>
  </si>
  <si>
    <t>UT_CARBON</t>
  </si>
  <si>
    <t>Daggett</t>
  </si>
  <si>
    <t>UT_DAGGETT</t>
  </si>
  <si>
    <t>UT_DAVIS</t>
  </si>
  <si>
    <t>Duchesne</t>
  </si>
  <si>
    <t>UT_DUCHESNE</t>
  </si>
  <si>
    <t>Emery</t>
  </si>
  <si>
    <t>UT_EMERY</t>
  </si>
  <si>
    <t>UT_GARFIELD</t>
  </si>
  <si>
    <t>UT_GRAND</t>
  </si>
  <si>
    <t>UT_IRON</t>
  </si>
  <si>
    <t>Juab</t>
  </si>
  <si>
    <t>UT_JUAB</t>
  </si>
  <si>
    <t>UT_KANE</t>
  </si>
  <si>
    <t>Millard</t>
  </si>
  <si>
    <t>UT_MILLARD</t>
  </si>
  <si>
    <t>UT_MORGAN</t>
  </si>
  <si>
    <t>Piute</t>
  </si>
  <si>
    <t>UT_PIUTE</t>
  </si>
  <si>
    <t>Rich</t>
  </si>
  <si>
    <t>UT_RICH</t>
  </si>
  <si>
    <t>Salt Lake</t>
  </si>
  <si>
    <t>UT_SALT LAKE</t>
  </si>
  <si>
    <t>UT_SAN JUAN</t>
  </si>
  <si>
    <t>Sanpete</t>
  </si>
  <si>
    <t>UT_SANPETE</t>
  </si>
  <si>
    <t>UT_SEVIER</t>
  </si>
  <si>
    <t>UT_SUMMIT</t>
  </si>
  <si>
    <t>Tooele</t>
  </si>
  <si>
    <t>UT_TOOELE</t>
  </si>
  <si>
    <t>Uintah</t>
  </si>
  <si>
    <t>UT_UINTAH</t>
  </si>
  <si>
    <t>UT_UTAH</t>
  </si>
  <si>
    <t>Wasatch</t>
  </si>
  <si>
    <t>UT_WASATCH</t>
  </si>
  <si>
    <t>UT_WASHINGTON</t>
  </si>
  <si>
    <t>UT_WAYNE</t>
  </si>
  <si>
    <t>Weber</t>
  </si>
  <si>
    <t>UT_WEBER</t>
  </si>
  <si>
    <t>Addison</t>
  </si>
  <si>
    <t>VT_ADDISON</t>
  </si>
  <si>
    <t>Bennington</t>
  </si>
  <si>
    <t>VT_BENNINGTON</t>
  </si>
  <si>
    <t>Caledonia</t>
  </si>
  <si>
    <t>VT_CALEDONIA</t>
  </si>
  <si>
    <t>Chittenden</t>
  </si>
  <si>
    <t>VT_CHITTENDEN</t>
  </si>
  <si>
    <t>VT_ESSEX</t>
  </si>
  <si>
    <t>VT_FRANKLIN</t>
  </si>
  <si>
    <t>Grand Isle</t>
  </si>
  <si>
    <t>VT_GRAND ISLE</t>
  </si>
  <si>
    <t>Lamoille</t>
  </si>
  <si>
    <t>VT_LAMOILLE</t>
  </si>
  <si>
    <t>VT_ORANGE</t>
  </si>
  <si>
    <t>VT_ORLEANS</t>
  </si>
  <si>
    <t>Rutland</t>
  </si>
  <si>
    <t>VT_RUTLAND</t>
  </si>
  <si>
    <t>VT_WASHINGTON</t>
  </si>
  <si>
    <t>VT_WINDHAM</t>
  </si>
  <si>
    <t>Windsor</t>
  </si>
  <si>
    <t>VT_WINDSOR</t>
  </si>
  <si>
    <t>Accomack</t>
  </si>
  <si>
    <t>VA_ACCOMACK</t>
  </si>
  <si>
    <t>Albemarle</t>
  </si>
  <si>
    <t>VA_ALBEMARLE</t>
  </si>
  <si>
    <t>VA_ALLEGHANY</t>
  </si>
  <si>
    <t>Amelia</t>
  </si>
  <si>
    <t>VA_AMELIA</t>
  </si>
  <si>
    <t>Amherst</t>
  </si>
  <si>
    <t>VA_AMHERST</t>
  </si>
  <si>
    <t>Appomattox</t>
  </si>
  <si>
    <t>VA_APPOMATTOX</t>
  </si>
  <si>
    <t>Arlington</t>
  </si>
  <si>
    <t>VA_ARLINGTON</t>
  </si>
  <si>
    <t>Augusta</t>
  </si>
  <si>
    <t>VA_AUGUSTA</t>
  </si>
  <si>
    <t>VA_BATH</t>
  </si>
  <si>
    <t>VA_BEDFORD</t>
  </si>
  <si>
    <t>Bland</t>
  </si>
  <si>
    <t>VA_BLAND</t>
  </si>
  <si>
    <t>Botetourt</t>
  </si>
  <si>
    <t>VA_BOTETOURT</t>
  </si>
  <si>
    <t>VA_BRUNSWICK</t>
  </si>
  <si>
    <t>VA_BUCHANAN</t>
  </si>
  <si>
    <t>Buckingham</t>
  </si>
  <si>
    <t>VA_BUCKINGHAM</t>
  </si>
  <si>
    <t>VA_CAMPBELL</t>
  </si>
  <si>
    <t>VA_CAROLINE</t>
  </si>
  <si>
    <t>VA_CARROLL</t>
  </si>
  <si>
    <t>Charles City</t>
  </si>
  <si>
    <t>VA_CHARLES CITY</t>
  </si>
  <si>
    <t>VA_CHARLOTTE</t>
  </si>
  <si>
    <t>VA_CHESTERFIELD</t>
  </si>
  <si>
    <t>VA_CLARKE</t>
  </si>
  <si>
    <t>VA_CRAIG</t>
  </si>
  <si>
    <t>Culpeper</t>
  </si>
  <si>
    <t>VA_CULPEPER</t>
  </si>
  <si>
    <t>VA_CUMBERLAND</t>
  </si>
  <si>
    <t>Dickenson</t>
  </si>
  <si>
    <t>VA_DICKENSON</t>
  </si>
  <si>
    <t>Dinwiddie</t>
  </si>
  <si>
    <t>VA_DINWIDDIE</t>
  </si>
  <si>
    <t>VA_ESSEX</t>
  </si>
  <si>
    <t>Fairfax</t>
  </si>
  <si>
    <t>VA_FAIRFAX</t>
  </si>
  <si>
    <t>Fauquier</t>
  </si>
  <si>
    <t>VA_FAUQUIER</t>
  </si>
  <si>
    <t>VA_FLOYD</t>
  </si>
  <si>
    <t>Fluvanna</t>
  </si>
  <si>
    <t>VA_FLUVANNA</t>
  </si>
  <si>
    <t>VA_FRANKLIN</t>
  </si>
  <si>
    <t>VA_FREDERICK</t>
  </si>
  <si>
    <t>VA_GILES</t>
  </si>
  <si>
    <t>VA_GLOUCESTER</t>
  </si>
  <si>
    <t>Goochland</t>
  </si>
  <si>
    <t>VA_GOOCHLAND</t>
  </si>
  <si>
    <t>VA_GRAYSON</t>
  </si>
  <si>
    <t>VA_GREENE</t>
  </si>
  <si>
    <t>Greensville</t>
  </si>
  <si>
    <t>VA_GREENSVILLE</t>
  </si>
  <si>
    <t>VA_HALIFAX</t>
  </si>
  <si>
    <t>Hanover</t>
  </si>
  <si>
    <t>VA_HANOVER</t>
  </si>
  <si>
    <t>Henrico</t>
  </si>
  <si>
    <t>VA_HENRICO</t>
  </si>
  <si>
    <t>VA_HENRY</t>
  </si>
  <si>
    <t>VA_HIGHLAND</t>
  </si>
  <si>
    <t>Isle of Wight</t>
  </si>
  <si>
    <t>VA_ISLE OF WIGHT</t>
  </si>
  <si>
    <t>James City</t>
  </si>
  <si>
    <t>VA_JAMES CITY</t>
  </si>
  <si>
    <t>King and Queen</t>
  </si>
  <si>
    <t>VA_KING AND QUEEN</t>
  </si>
  <si>
    <t>King George</t>
  </si>
  <si>
    <t>VA_KING GEORGE</t>
  </si>
  <si>
    <t>King William</t>
  </si>
  <si>
    <t>VA_KING WILLIAM</t>
  </si>
  <si>
    <t>VA_LANCASTER</t>
  </si>
  <si>
    <t>VA_LEE</t>
  </si>
  <si>
    <t>Loudoun</t>
  </si>
  <si>
    <t>VA_LOUDOUN</t>
  </si>
  <si>
    <t>VA_LOUISA</t>
  </si>
  <si>
    <t>Lunenburg</t>
  </si>
  <si>
    <t>VA_LUNENBURG</t>
  </si>
  <si>
    <t>VA_MADISON</t>
  </si>
  <si>
    <t>Mathews</t>
  </si>
  <si>
    <t>VA_MATHEWS</t>
  </si>
  <si>
    <t>VA_MECKLENBURG</t>
  </si>
  <si>
    <t>VA_MIDDLESEX</t>
  </si>
  <si>
    <t>VA_MONTGOMERY</t>
  </si>
  <si>
    <t>VA_NELSON</t>
  </si>
  <si>
    <t>New Kent</t>
  </si>
  <si>
    <t>VA_NEW KENT</t>
  </si>
  <si>
    <t>VA_NORTHAMPTON</t>
  </si>
  <si>
    <t>VA_NORTHUMBERLAND</t>
  </si>
  <si>
    <t>Nottoway</t>
  </si>
  <si>
    <t>VA_NOTTOWAY</t>
  </si>
  <si>
    <t>VA_ORANGE</t>
  </si>
  <si>
    <t>VA_PAGE</t>
  </si>
  <si>
    <t>Patrick</t>
  </si>
  <si>
    <t>VA_PATRICK</t>
  </si>
  <si>
    <t>Pittsylvania</t>
  </si>
  <si>
    <t>VA_PITTSYLVANIA</t>
  </si>
  <si>
    <t>Powhatan</t>
  </si>
  <si>
    <t>VA_POWHATAN</t>
  </si>
  <si>
    <t>Prince Edward</t>
  </si>
  <si>
    <t>VA_PRINCE EDWARD</t>
  </si>
  <si>
    <t>Prince George</t>
  </si>
  <si>
    <t>VA_PRINCE GEORGE</t>
  </si>
  <si>
    <t>Prince William</t>
  </si>
  <si>
    <t>VA_PRINCE WILLIAM</t>
  </si>
  <si>
    <t>VA_PULASKI</t>
  </si>
  <si>
    <t>Rappahannock</t>
  </si>
  <si>
    <t>VA_RAPPAHANNOCK</t>
  </si>
  <si>
    <t>VA_RICHMOND</t>
  </si>
  <si>
    <t>Roanoke</t>
  </si>
  <si>
    <t>VA_ROANOKE</t>
  </si>
  <si>
    <t>Rockbridge</t>
  </si>
  <si>
    <t>VA_ROCKBRIDGE</t>
  </si>
  <si>
    <t>VA_ROCKINGHAM</t>
  </si>
  <si>
    <t>VA_RUSSELL</t>
  </si>
  <si>
    <t>VA_SCOTT</t>
  </si>
  <si>
    <t>Shenandoah</t>
  </si>
  <si>
    <t>VA_SHENANDOAH</t>
  </si>
  <si>
    <t>Smyth</t>
  </si>
  <si>
    <t>VA_SMYTH</t>
  </si>
  <si>
    <t>Southampton</t>
  </si>
  <si>
    <t>VA_SOUTHAMPTON</t>
  </si>
  <si>
    <t>Spotsylvania</t>
  </si>
  <si>
    <t>VA_SPOTSYLVANIA</t>
  </si>
  <si>
    <t>VA_STAFFORD</t>
  </si>
  <si>
    <t>VA_SURRY</t>
  </si>
  <si>
    <t>VA_SUSSEX</t>
  </si>
  <si>
    <t>VA_TAZEWELL</t>
  </si>
  <si>
    <t>VA_WARREN</t>
  </si>
  <si>
    <t>VA_WASHINGTON</t>
  </si>
  <si>
    <t>VA_WESTMORELAND</t>
  </si>
  <si>
    <t>VA_WISE</t>
  </si>
  <si>
    <t>Wythe</t>
  </si>
  <si>
    <t>VA_WYTHE</t>
  </si>
  <si>
    <t>VA_YORK</t>
  </si>
  <si>
    <t>Alexandria city</t>
  </si>
  <si>
    <t>VA_ALEXANDRIA CITY</t>
  </si>
  <si>
    <t>Bedford city</t>
  </si>
  <si>
    <t>VA_BEDFORD CITY</t>
  </si>
  <si>
    <t>Bristol city</t>
  </si>
  <si>
    <t>VA_BRISTOL CITY</t>
  </si>
  <si>
    <t>Buena Vista city</t>
  </si>
  <si>
    <t>VA_BUENA VISTA CITY</t>
  </si>
  <si>
    <t>Charlottesville city</t>
  </si>
  <si>
    <t>VA_CHARLOTTESVILLE CITY</t>
  </si>
  <si>
    <t>Chesapeake city</t>
  </si>
  <si>
    <t>VA_CHESAPEAKE CITY</t>
  </si>
  <si>
    <t>Clifton Forge city</t>
  </si>
  <si>
    <t>VA_CLIFTON FORGE CITY</t>
  </si>
  <si>
    <t>Colonial Heights city</t>
  </si>
  <si>
    <t>VA_COLONIAL HEIGHTS CITY</t>
  </si>
  <si>
    <t>Covington city</t>
  </si>
  <si>
    <t>VA_COVINGTON CITY</t>
  </si>
  <si>
    <t>Danville city</t>
  </si>
  <si>
    <t>VA_DANVILLE CITY</t>
  </si>
  <si>
    <t>Emporia city</t>
  </si>
  <si>
    <t>VA_EMPORIA CITY</t>
  </si>
  <si>
    <t>Fairfax city</t>
  </si>
  <si>
    <t>VA_FAIRFAX CITY</t>
  </si>
  <si>
    <t>Falls Church city</t>
  </si>
  <si>
    <t>VA_FALLS CHURCH CITY</t>
  </si>
  <si>
    <t>Franklin city</t>
  </si>
  <si>
    <t>VA_FRANKLIN CITY</t>
  </si>
  <si>
    <t>Fredericksburg city</t>
  </si>
  <si>
    <t>VA_FREDERICKSBURG CITY</t>
  </si>
  <si>
    <t>Galax city</t>
  </si>
  <si>
    <t>VA_GALAX CITY</t>
  </si>
  <si>
    <t>Hampton city</t>
  </si>
  <si>
    <t>VA_HAMPTON CITY</t>
  </si>
  <si>
    <t>Harrisonburg city</t>
  </si>
  <si>
    <t>VA_HARRISONBURG CITY</t>
  </si>
  <si>
    <t>Hopewell city</t>
  </si>
  <si>
    <t>VA_HOPEWELL CITY</t>
  </si>
  <si>
    <t>Lexington city</t>
  </si>
  <si>
    <t>VA_LEXINGTON CITY</t>
  </si>
  <si>
    <t>Lynchburg city</t>
  </si>
  <si>
    <t>VA_LYNCHBURG CITY</t>
  </si>
  <si>
    <t>Manassas city</t>
  </si>
  <si>
    <t>VA_MANASSAS CITY</t>
  </si>
  <si>
    <t>Manassas Park city</t>
  </si>
  <si>
    <t>VA_MANASSAS PARK CITY</t>
  </si>
  <si>
    <t>Martinsville city</t>
  </si>
  <si>
    <t>VA_MARTINSVILLE CITY</t>
  </si>
  <si>
    <t>Newport News city</t>
  </si>
  <si>
    <t>VA_NEWPORT NEWS CITY</t>
  </si>
  <si>
    <t>Norfolk city</t>
  </si>
  <si>
    <t>VA_NORFOLK CITY</t>
  </si>
  <si>
    <t>Norton city</t>
  </si>
  <si>
    <t>VA_NORTON CITY</t>
  </si>
  <si>
    <t>Petersburg city</t>
  </si>
  <si>
    <t>VA_PETERSBURG CITY</t>
  </si>
  <si>
    <t>Poquoson city</t>
  </si>
  <si>
    <t>VA_POQUOSON CITY</t>
  </si>
  <si>
    <t>Portsmouth city</t>
  </si>
  <si>
    <t>VA_PORTSMOUTH CITY</t>
  </si>
  <si>
    <t>Radford city</t>
  </si>
  <si>
    <t>VA_RADFORD CITY</t>
  </si>
  <si>
    <t>Richmond city</t>
  </si>
  <si>
    <t>VA_RICHMOND CITY</t>
  </si>
  <si>
    <t>Roanoke city</t>
  </si>
  <si>
    <t>VA_ROANOKE CITY</t>
  </si>
  <si>
    <t>Salem city</t>
  </si>
  <si>
    <t>VA_SALEM CITY</t>
  </si>
  <si>
    <t>South Boston city</t>
  </si>
  <si>
    <t>VA_SOUTH BOSTON CITY</t>
  </si>
  <si>
    <t>Staunton city</t>
  </si>
  <si>
    <t>VA_STAUNTON CITY</t>
  </si>
  <si>
    <t>Suffolk city</t>
  </si>
  <si>
    <t>VA_SUFFOLK CITY</t>
  </si>
  <si>
    <t>Virginia Beach city</t>
  </si>
  <si>
    <t>VA_VIRGINIA BEACH CITY</t>
  </si>
  <si>
    <t>Waynesboro city</t>
  </si>
  <si>
    <t>VA_WAYNESBORO CITY</t>
  </si>
  <si>
    <t>Williamsburg city</t>
  </si>
  <si>
    <t>VA_WILLIAMSBURG CITY</t>
  </si>
  <si>
    <t>Winchester city</t>
  </si>
  <si>
    <t>VA_WINCHESTER CITY</t>
  </si>
  <si>
    <t>WA_ADAMS</t>
  </si>
  <si>
    <t>Asotin</t>
  </si>
  <si>
    <t>WA_ASOTIN</t>
  </si>
  <si>
    <t>WA_BENTON</t>
  </si>
  <si>
    <t>Chelan</t>
  </si>
  <si>
    <t>WA_CHELAN</t>
  </si>
  <si>
    <t>Clallam</t>
  </si>
  <si>
    <t>WA_CLALLAM</t>
  </si>
  <si>
    <t>WA_CLARK</t>
  </si>
  <si>
    <t>WA_COLUMBIA</t>
  </si>
  <si>
    <t>Cowlitz</t>
  </si>
  <si>
    <t>WA_COWLITZ</t>
  </si>
  <si>
    <t>WA_DOUGLAS</t>
  </si>
  <si>
    <t>Ferry</t>
  </si>
  <si>
    <t>WA_FERRY</t>
  </si>
  <si>
    <t>WA_FRANKLIN</t>
  </si>
  <si>
    <t>WA_GARFIELD</t>
  </si>
  <si>
    <t>WA_GRANT</t>
  </si>
  <si>
    <t>Grays Harbor</t>
  </si>
  <si>
    <t>WA_GRAYS HARBOR</t>
  </si>
  <si>
    <t>Island</t>
  </si>
  <si>
    <t>WA_ISLAND</t>
  </si>
  <si>
    <t>WA_JEFFERSON</t>
  </si>
  <si>
    <t>WA_KING</t>
  </si>
  <si>
    <t>Kitsap</t>
  </si>
  <si>
    <t>WA_KITSAP</t>
  </si>
  <si>
    <t>Kittitas</t>
  </si>
  <si>
    <t>WA_KITTITAS</t>
  </si>
  <si>
    <t>Klickitat</t>
  </si>
  <si>
    <t>WA_KLICKITAT</t>
  </si>
  <si>
    <t>WA_LEWIS</t>
  </si>
  <si>
    <t>WA_LINCOLN</t>
  </si>
  <si>
    <t>WA_MASON</t>
  </si>
  <si>
    <t>Okanogan</t>
  </si>
  <si>
    <t>WA_OKANOGAN</t>
  </si>
  <si>
    <t>Pacific</t>
  </si>
  <si>
    <t>WA_PACIFIC</t>
  </si>
  <si>
    <t>Pend Oreille</t>
  </si>
  <si>
    <t>WA_PEND OREILLE</t>
  </si>
  <si>
    <t>WA_PIERCE</t>
  </si>
  <si>
    <t>WA_SAN JUAN</t>
  </si>
  <si>
    <t>Skagit</t>
  </si>
  <si>
    <t>WA_SKAGIT</t>
  </si>
  <si>
    <t>Skamania</t>
  </si>
  <si>
    <t>WA_SKAMANIA</t>
  </si>
  <si>
    <t>Snohomish</t>
  </si>
  <si>
    <t>WA_SNOHOMISH</t>
  </si>
  <si>
    <t>Spokane</t>
  </si>
  <si>
    <t>WA_SPOKANE</t>
  </si>
  <si>
    <t>WA_STEVENS</t>
  </si>
  <si>
    <t>WA_THURSTON</t>
  </si>
  <si>
    <t>Wahkiakum</t>
  </si>
  <si>
    <t>WA_WAHKIAKUM</t>
  </si>
  <si>
    <t>Walla Walla</t>
  </si>
  <si>
    <t>WA_WALLA WALLA</t>
  </si>
  <si>
    <t>Whatcom</t>
  </si>
  <si>
    <t>WA_WHATCOM</t>
  </si>
  <si>
    <t>Whitman</t>
  </si>
  <si>
    <t>WA_WHITMAN</t>
  </si>
  <si>
    <t>Yakima</t>
  </si>
  <si>
    <t>WA_YAKIMA</t>
  </si>
  <si>
    <t>WV_BARBOUR</t>
  </si>
  <si>
    <t>WV_BERKELEY</t>
  </si>
  <si>
    <t>WV_BOONE</t>
  </si>
  <si>
    <t>Braxton</t>
  </si>
  <si>
    <t>WV_BRAXTON</t>
  </si>
  <si>
    <t>Brooke</t>
  </si>
  <si>
    <t>WV_BROOKE</t>
  </si>
  <si>
    <t>Cabell</t>
  </si>
  <si>
    <t>WV_CABELL</t>
  </si>
  <si>
    <t>WV_CALHOUN</t>
  </si>
  <si>
    <t>WV_CLAY</t>
  </si>
  <si>
    <t>Doddridge</t>
  </si>
  <si>
    <t>WV_DODDRIDGE</t>
  </si>
  <si>
    <t>WV_FAYETTE</t>
  </si>
  <si>
    <t>WV_GILMER</t>
  </si>
  <si>
    <t>WV_GRANT</t>
  </si>
  <si>
    <t>Greenbrier</t>
  </si>
  <si>
    <t>WV_GREENBRIER</t>
  </si>
  <si>
    <t>WV_HAMPSHIRE</t>
  </si>
  <si>
    <t>WV_HANCOCK</t>
  </si>
  <si>
    <t>Hardy</t>
  </si>
  <si>
    <t>WV_HARDY</t>
  </si>
  <si>
    <t>WV_HARRISON</t>
  </si>
  <si>
    <t>WV_JACKSON</t>
  </si>
  <si>
    <t>WV_JEFFERSON</t>
  </si>
  <si>
    <t>Kanawha</t>
  </si>
  <si>
    <t>WV_KANAWHA</t>
  </si>
  <si>
    <t>WV_LEWIS</t>
  </si>
  <si>
    <t>WV_LINCOLN</t>
  </si>
  <si>
    <t>WV_LOGAN</t>
  </si>
  <si>
    <t>WV_MCDOWELL</t>
  </si>
  <si>
    <t>WV_MARION</t>
  </si>
  <si>
    <t>WV_MARSHALL</t>
  </si>
  <si>
    <t>WV_MASON</t>
  </si>
  <si>
    <t>WV_MERCER</t>
  </si>
  <si>
    <t>WV_MINERAL</t>
  </si>
  <si>
    <t>Mingo</t>
  </si>
  <si>
    <t>WV_MINGO</t>
  </si>
  <si>
    <t>Monongalia</t>
  </si>
  <si>
    <t>WV_MONONGALIA</t>
  </si>
  <si>
    <t>WV_MONROE</t>
  </si>
  <si>
    <t>WV_MORGAN</t>
  </si>
  <si>
    <t>WV_NICHOLAS</t>
  </si>
  <si>
    <t>WV_OHIO</t>
  </si>
  <si>
    <t>WV_PENDLETON</t>
  </si>
  <si>
    <t>Pleasants</t>
  </si>
  <si>
    <t>WV_PLEASANTS</t>
  </si>
  <si>
    <t>WV_POCAHONTAS</t>
  </si>
  <si>
    <t>Preston</t>
  </si>
  <si>
    <t>WV_PRESTON</t>
  </si>
  <si>
    <t>WV_PUTNAM</t>
  </si>
  <si>
    <t>Raleigh</t>
  </si>
  <si>
    <t>WV_RALEIGH</t>
  </si>
  <si>
    <t>WV_RANDOLPH</t>
  </si>
  <si>
    <t>Ritchie</t>
  </si>
  <si>
    <t>WV_RITCHIE</t>
  </si>
  <si>
    <t>WV_ROANE</t>
  </si>
  <si>
    <t>Summers</t>
  </si>
  <si>
    <t>WV_SUMMERS</t>
  </si>
  <si>
    <t>WV_TAYLOR</t>
  </si>
  <si>
    <t>Tucker</t>
  </si>
  <si>
    <t>WV_TUCKER</t>
  </si>
  <si>
    <t>WV_TYLER</t>
  </si>
  <si>
    <t>WV_UPSHUR</t>
  </si>
  <si>
    <t>WV_WAYNE</t>
  </si>
  <si>
    <t>WV_WEBSTER</t>
  </si>
  <si>
    <t>Wetzel</t>
  </si>
  <si>
    <t>WV_WETZEL</t>
  </si>
  <si>
    <t>Wirt</t>
  </si>
  <si>
    <t>WV_WIRT</t>
  </si>
  <si>
    <t>WV_WOOD</t>
  </si>
  <si>
    <t>WV_WYOMING</t>
  </si>
  <si>
    <t>WI_ADAMS</t>
  </si>
  <si>
    <t>WI_ASHLAND</t>
  </si>
  <si>
    <t>Barron</t>
  </si>
  <si>
    <t>WI_BARRON</t>
  </si>
  <si>
    <t>Bayfield</t>
  </si>
  <si>
    <t>WI_BAYFIELD</t>
  </si>
  <si>
    <t>WI_BROWN</t>
  </si>
  <si>
    <t>WI_BUFFALO</t>
  </si>
  <si>
    <t>Burnett</t>
  </si>
  <si>
    <t>WI_BURNETT</t>
  </si>
  <si>
    <t>Calumet</t>
  </si>
  <si>
    <t>WI_CALUMET</t>
  </si>
  <si>
    <t>WI_CHIPPEWA</t>
  </si>
  <si>
    <t>WI_CLARK</t>
  </si>
  <si>
    <t>WI_COLUMBIA</t>
  </si>
  <si>
    <t>WI_CRAWFORD</t>
  </si>
  <si>
    <t>Dane</t>
  </si>
  <si>
    <t>WI_DANE</t>
  </si>
  <si>
    <t>WI_DODGE</t>
  </si>
  <si>
    <t>Door</t>
  </si>
  <si>
    <t>WI_DOOR</t>
  </si>
  <si>
    <t>WI_DOUGLAS</t>
  </si>
  <si>
    <t>WI_DUNN</t>
  </si>
  <si>
    <t>Eau Claire</t>
  </si>
  <si>
    <t>WI_EAU CLAIRE</t>
  </si>
  <si>
    <t>WI_FLORENCE</t>
  </si>
  <si>
    <t>Fond du Lac</t>
  </si>
  <si>
    <t>WI_FOND DU LAC</t>
  </si>
  <si>
    <t>WI_FOREST</t>
  </si>
  <si>
    <t>WI_GRANT</t>
  </si>
  <si>
    <t>WI_GREEN</t>
  </si>
  <si>
    <t>Green Lake</t>
  </si>
  <si>
    <t>WI_GREEN LAKE</t>
  </si>
  <si>
    <t>WI_IOWA</t>
  </si>
  <si>
    <t>WI_IRON</t>
  </si>
  <si>
    <t>WI_JACKSON</t>
  </si>
  <si>
    <t>WI_JEFFERSON</t>
  </si>
  <si>
    <t>Juneau</t>
  </si>
  <si>
    <t>WI_JUNEAU</t>
  </si>
  <si>
    <t>Kenosha</t>
  </si>
  <si>
    <t>WI_KENOSHA</t>
  </si>
  <si>
    <t>Kewaunee</t>
  </si>
  <si>
    <t>WI_KEWAUNEE</t>
  </si>
  <si>
    <t>La Crosse</t>
  </si>
  <si>
    <t>WI_LA CROSSE</t>
  </si>
  <si>
    <t>WI_LAFAYETTE</t>
  </si>
  <si>
    <t>Langlade</t>
  </si>
  <si>
    <t>WI_LANGLADE</t>
  </si>
  <si>
    <t>WI_LINCOLN</t>
  </si>
  <si>
    <t>Manitowoc</t>
  </si>
  <si>
    <t>WI_MANITOWOC</t>
  </si>
  <si>
    <t>Marathon</t>
  </si>
  <si>
    <t>WI_MARATHON</t>
  </si>
  <si>
    <t>Marinette</t>
  </si>
  <si>
    <t>WI_MARINETTE</t>
  </si>
  <si>
    <t>WI_MARQUETTE</t>
  </si>
  <si>
    <t>WI_MENOMINEE</t>
  </si>
  <si>
    <t>Milwaukee</t>
  </si>
  <si>
    <t>WI_MILWAUKEE</t>
  </si>
  <si>
    <t>WI_MONROE</t>
  </si>
  <si>
    <t>Oconto</t>
  </si>
  <si>
    <t>WI_OCONTO</t>
  </si>
  <si>
    <t>WI_ONEIDA</t>
  </si>
  <si>
    <t>Outagamie</t>
  </si>
  <si>
    <t>WI_OUTAGAMIE</t>
  </si>
  <si>
    <t>Ozaukee</t>
  </si>
  <si>
    <t>WI_OZAUKEE</t>
  </si>
  <si>
    <t>Pepin</t>
  </si>
  <si>
    <t>WI_PEPIN</t>
  </si>
  <si>
    <t>WI_PIERCE</t>
  </si>
  <si>
    <t>WI_POLK</t>
  </si>
  <si>
    <t>WI_PORTAGE</t>
  </si>
  <si>
    <t>Price</t>
  </si>
  <si>
    <t>WI_PRICE</t>
  </si>
  <si>
    <t>Racine</t>
  </si>
  <si>
    <t>WI_RACINE</t>
  </si>
  <si>
    <t>WI_RICHLAND</t>
  </si>
  <si>
    <t>WI_ROCK</t>
  </si>
  <si>
    <t>WI_RUSK</t>
  </si>
  <si>
    <t>St. Croix</t>
  </si>
  <si>
    <t>WI_ST. CROIX</t>
  </si>
  <si>
    <t>Sauk</t>
  </si>
  <si>
    <t>WI_SAUK</t>
  </si>
  <si>
    <t>Sawyer</t>
  </si>
  <si>
    <t>WI_SAWYER</t>
  </si>
  <si>
    <t>Shawano</t>
  </si>
  <si>
    <t>WI_SHAWANO</t>
  </si>
  <si>
    <t>Sheboygan</t>
  </si>
  <si>
    <t>WI_SHEBOYGAN</t>
  </si>
  <si>
    <t>WI_TAYLOR</t>
  </si>
  <si>
    <t>Trempealeau</t>
  </si>
  <si>
    <t>WI_TREMPEALEAU</t>
  </si>
  <si>
    <t>WI_VERNON</t>
  </si>
  <si>
    <t>Vilas</t>
  </si>
  <si>
    <t>WI_VILAS</t>
  </si>
  <si>
    <t>WI_WALWORTH</t>
  </si>
  <si>
    <t>Washburn</t>
  </si>
  <si>
    <t>WI_WASHBURN</t>
  </si>
  <si>
    <t>WI_WASHINGTON</t>
  </si>
  <si>
    <t>Waukesha</t>
  </si>
  <si>
    <t>WI_WAUKESHA</t>
  </si>
  <si>
    <t>Waupaca</t>
  </si>
  <si>
    <t>WI_WAUPACA</t>
  </si>
  <si>
    <t>Waushara</t>
  </si>
  <si>
    <t>WI_WAUSHARA</t>
  </si>
  <si>
    <t>WI_WINNEBAGO</t>
  </si>
  <si>
    <t>WI_WOOD</t>
  </si>
  <si>
    <t>WY_ALBANY</t>
  </si>
  <si>
    <t>WY_BIG HORN</t>
  </si>
  <si>
    <t>WY_CAMPBELL</t>
  </si>
  <si>
    <t>WY_CARBON</t>
  </si>
  <si>
    <t>Converse</t>
  </si>
  <si>
    <t>WY_CONVERSE</t>
  </si>
  <si>
    <t>WY_CROOK</t>
  </si>
  <si>
    <t>WY_FREMONT</t>
  </si>
  <si>
    <t>Goshen</t>
  </si>
  <si>
    <t>WY_GOSHEN</t>
  </si>
  <si>
    <t>Hot Springs</t>
  </si>
  <si>
    <t>WY_HOT SPRINGS</t>
  </si>
  <si>
    <t>WY_JOHNSON</t>
  </si>
  <si>
    <t>Laramie</t>
  </si>
  <si>
    <t>WY_LARAMIE</t>
  </si>
  <si>
    <t>WY_LINCOLN</t>
  </si>
  <si>
    <t>Natrona</t>
  </si>
  <si>
    <t>WY_NATRONA</t>
  </si>
  <si>
    <t>Niobrara</t>
  </si>
  <si>
    <t>WY_NIOBRARA</t>
  </si>
  <si>
    <t>WY_PARK</t>
  </si>
  <si>
    <t>WY_PLATTE</t>
  </si>
  <si>
    <t>WY_SHERIDAN</t>
  </si>
  <si>
    <t>Sublette</t>
  </si>
  <si>
    <t>WY_SUBLETTE</t>
  </si>
  <si>
    <t>Sweetwater</t>
  </si>
  <si>
    <t>WY_SWEETWATER</t>
  </si>
  <si>
    <t>WY_TETON</t>
  </si>
  <si>
    <t>Uinta</t>
  </si>
  <si>
    <t>WY_UINTA</t>
  </si>
  <si>
    <t>Washakie</t>
  </si>
  <si>
    <t>WY_WASHAKIE</t>
  </si>
  <si>
    <t>Weston</t>
  </si>
  <si>
    <t>WY_WESTON</t>
  </si>
  <si>
    <t>Adjuntas</t>
  </si>
  <si>
    <t>PR_ADJUNTAS</t>
  </si>
  <si>
    <t>Aguada</t>
  </si>
  <si>
    <t>PR_AGUADA</t>
  </si>
  <si>
    <t>Aguadilla</t>
  </si>
  <si>
    <t>PR_AGUADILLA</t>
  </si>
  <si>
    <t>Aguas Buenas</t>
  </si>
  <si>
    <t>PR_AGUAS BUENAS</t>
  </si>
  <si>
    <t>Aibonito</t>
  </si>
  <si>
    <t>PR_AIBONITO</t>
  </si>
  <si>
    <t>Anasco</t>
  </si>
  <si>
    <t>PR_ANASCO</t>
  </si>
  <si>
    <t>Arecibo</t>
  </si>
  <si>
    <t>PR_ARECIBO</t>
  </si>
  <si>
    <t>Arroyo</t>
  </si>
  <si>
    <t>PR_ARROYO</t>
  </si>
  <si>
    <t>Barceloneta</t>
  </si>
  <si>
    <t>PR_BARCELONETA</t>
  </si>
  <si>
    <t>Barranquitas</t>
  </si>
  <si>
    <t>PR_BARRANQUITAS</t>
  </si>
  <si>
    <t>Bayamon</t>
  </si>
  <si>
    <t>PR_BAYAMON</t>
  </si>
  <si>
    <t>Cabo Rojo</t>
  </si>
  <si>
    <t>PR_CABO ROJO</t>
  </si>
  <si>
    <t>Caguas</t>
  </si>
  <si>
    <t>PR_CAGUAS</t>
  </si>
  <si>
    <t>Camuy</t>
  </si>
  <si>
    <t>PR_CAMUY</t>
  </si>
  <si>
    <t>Canovanas</t>
  </si>
  <si>
    <t>PR_CANOVANAS</t>
  </si>
  <si>
    <t>Carolina</t>
  </si>
  <si>
    <t>PR_CAROLINA</t>
  </si>
  <si>
    <t>Catano</t>
  </si>
  <si>
    <t>PR_CATANO</t>
  </si>
  <si>
    <t>Cayey</t>
  </si>
  <si>
    <t>PR_CAYEY</t>
  </si>
  <si>
    <t>Ceiba</t>
  </si>
  <si>
    <t>PR_CEIBA</t>
  </si>
  <si>
    <t>Ciales</t>
  </si>
  <si>
    <t>PR_CIALES</t>
  </si>
  <si>
    <t>Cidra</t>
  </si>
  <si>
    <t>PR_CIDRA</t>
  </si>
  <si>
    <t>Coama</t>
  </si>
  <si>
    <t>PR_COAMA</t>
  </si>
  <si>
    <t>Comerio</t>
  </si>
  <si>
    <t>PR_COMERIO</t>
  </si>
  <si>
    <t>Corozal</t>
  </si>
  <si>
    <t>PR_COROZAL</t>
  </si>
  <si>
    <t>Culebra</t>
  </si>
  <si>
    <t>PR_CULEBRA</t>
  </si>
  <si>
    <t>Dorado</t>
  </si>
  <si>
    <t>PR_DORADO</t>
  </si>
  <si>
    <t>Fajardo</t>
  </si>
  <si>
    <t>PR_FAJARDO</t>
  </si>
  <si>
    <t>PR_FLORIDA</t>
  </si>
  <si>
    <t>Guanica</t>
  </si>
  <si>
    <t>PR_GUANICA</t>
  </si>
  <si>
    <t>Guayama</t>
  </si>
  <si>
    <t>PR_GUAYAMA</t>
  </si>
  <si>
    <t>Guayanilla</t>
  </si>
  <si>
    <t>PR_GUAYANILLA</t>
  </si>
  <si>
    <t>Guaynabo</t>
  </si>
  <si>
    <t>PR_GUAYNABO</t>
  </si>
  <si>
    <t>Gurabo</t>
  </si>
  <si>
    <t>PR_GURABO</t>
  </si>
  <si>
    <t>Hatillo</t>
  </si>
  <si>
    <t>PR_HATILLO</t>
  </si>
  <si>
    <t>Hormigueros</t>
  </si>
  <si>
    <t>PR_HORMIGUEROS</t>
  </si>
  <si>
    <t>Humacao</t>
  </si>
  <si>
    <t>PR_HUMACAO</t>
  </si>
  <si>
    <t>Isabela</t>
  </si>
  <si>
    <t>PR_ISABELA</t>
  </si>
  <si>
    <t>Jayuya</t>
  </si>
  <si>
    <t>PR_JAYUYA</t>
  </si>
  <si>
    <t>Juana Diaz</t>
  </si>
  <si>
    <t>PR_JUANA DIAZ</t>
  </si>
  <si>
    <t>Juncos</t>
  </si>
  <si>
    <t>PR_JUNCOS</t>
  </si>
  <si>
    <t>Lajas</t>
  </si>
  <si>
    <t>PR_LAJAS</t>
  </si>
  <si>
    <t>Lares</t>
  </si>
  <si>
    <t>PR_LARES</t>
  </si>
  <si>
    <t>Las Marias</t>
  </si>
  <si>
    <t>PR_LAS MARIAS</t>
  </si>
  <si>
    <t>Las Piedras</t>
  </si>
  <si>
    <t>PR_LAS PIEDRAS</t>
  </si>
  <si>
    <t>Loiza</t>
  </si>
  <si>
    <t>PR_LOIZA</t>
  </si>
  <si>
    <t>Luquillo</t>
  </si>
  <si>
    <t>PR_LUQUILLO</t>
  </si>
  <si>
    <t>Manati</t>
  </si>
  <si>
    <t>PR_MANATI</t>
  </si>
  <si>
    <t>Maricao</t>
  </si>
  <si>
    <t>PR_MARICAO</t>
  </si>
  <si>
    <t>Maunabo</t>
  </si>
  <si>
    <t>PR_MAUNABO</t>
  </si>
  <si>
    <t>Mayaguez</t>
  </si>
  <si>
    <t>PR_MAYAGUEZ</t>
  </si>
  <si>
    <t>Moca</t>
  </si>
  <si>
    <t>PR_MOCA</t>
  </si>
  <si>
    <t>Morovis</t>
  </si>
  <si>
    <t>PR_MOROVIS</t>
  </si>
  <si>
    <t>Naguabo</t>
  </si>
  <si>
    <t>PR_NAGUABO</t>
  </si>
  <si>
    <t>Naranjito</t>
  </si>
  <si>
    <t>PR_NARANJITO</t>
  </si>
  <si>
    <t>Orocovis</t>
  </si>
  <si>
    <t>PR_OROCOVIS</t>
  </si>
  <si>
    <t>Patillas</t>
  </si>
  <si>
    <t>PR_PATILLAS</t>
  </si>
  <si>
    <t>Penuelas</t>
  </si>
  <si>
    <t>PR_PENUELAS</t>
  </si>
  <si>
    <t>Ponce</t>
  </si>
  <si>
    <t>PR_PONCE</t>
  </si>
  <si>
    <t>Quebradillas</t>
  </si>
  <si>
    <t>PR_QUEBRADILLAS</t>
  </si>
  <si>
    <t>Rincon</t>
  </si>
  <si>
    <t>PR_RINCON</t>
  </si>
  <si>
    <t>PR_RIO GRANDE</t>
  </si>
  <si>
    <t>Sabana Grande</t>
  </si>
  <si>
    <t>PR_SABANA GRANDE</t>
  </si>
  <si>
    <t>Salinas</t>
  </si>
  <si>
    <t>PR_SALINAS</t>
  </si>
  <si>
    <t>San German</t>
  </si>
  <si>
    <t>PR_SAN GERMAN</t>
  </si>
  <si>
    <t>PR_SAN JUAN</t>
  </si>
  <si>
    <t>San Lorenzo</t>
  </si>
  <si>
    <t>PR_SAN LORENZO</t>
  </si>
  <si>
    <t>San Sebastian</t>
  </si>
  <si>
    <t>PR_SAN SEBASTIAN</t>
  </si>
  <si>
    <t>Santa Isabel</t>
  </si>
  <si>
    <t>PR_SANTA ISABEL</t>
  </si>
  <si>
    <t>Toa Alta</t>
  </si>
  <si>
    <t>PR_TOA ALTA</t>
  </si>
  <si>
    <t>Toa Baja</t>
  </si>
  <si>
    <t>PR_TOA BAJA</t>
  </si>
  <si>
    <t>Trujillo Alto</t>
  </si>
  <si>
    <t>PR_TRUJILLO ALTO</t>
  </si>
  <si>
    <t>Utuado</t>
  </si>
  <si>
    <t>PR_UTUADO</t>
  </si>
  <si>
    <t>Vega Alta</t>
  </si>
  <si>
    <t>PR_VEGA ALTA</t>
  </si>
  <si>
    <t>Vega Baja</t>
  </si>
  <si>
    <t>PR_VEGA BAJA</t>
  </si>
  <si>
    <t>Vieques</t>
  </si>
  <si>
    <t>PR_VIEQUES</t>
  </si>
  <si>
    <t>Villalba</t>
  </si>
  <si>
    <t>PR_VILLALBA</t>
  </si>
  <si>
    <t>Yabucoa</t>
  </si>
  <si>
    <t>PR_YABUCOA</t>
  </si>
  <si>
    <t>Yauco</t>
  </si>
  <si>
    <t>PR_YAUCO</t>
  </si>
  <si>
    <t>St Croix</t>
  </si>
  <si>
    <t>VI_ST CROIX</t>
  </si>
  <si>
    <t>St John</t>
  </si>
  <si>
    <t>VI_ST JOHN</t>
  </si>
  <si>
    <t>St Thomas</t>
  </si>
  <si>
    <t>VI_ST THOMAS</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</si>
  <si>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</si>
  <si>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</si>
  <si>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</si>
  <si>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</si>
  <si>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</si>
  <si>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</si>
  <si>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</si>
  <si>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</si>
  <si>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</si>
  <si>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</si>
  <si>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</si>
  <si>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</si>
  <si>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</si>
  <si>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</si>
  <si>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</si>
  <si>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</si>
  <si>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</si>
  <si>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</si>
  <si>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</si>
  <si>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Northern Islands</t>
  </si>
  <si>
    <t>Rota</t>
  </si>
  <si>
    <t>Saipan</t>
  </si>
  <si>
    <t>Tinian</t>
  </si>
  <si>
    <t>Faleasao</t>
  </si>
  <si>
    <t>Fitiuta</t>
  </si>
  <si>
    <t>Ituau</t>
  </si>
  <si>
    <t>Lealataua</t>
  </si>
  <si>
    <t>Leasina</t>
  </si>
  <si>
    <t>Ma'oputasi</t>
  </si>
  <si>
    <t>Ofu</t>
  </si>
  <si>
    <t>Olosega</t>
  </si>
  <si>
    <t>Sa'ole</t>
  </si>
  <si>
    <t>Sua</t>
  </si>
  <si>
    <t>Swains</t>
  </si>
  <si>
    <t>Ta'u</t>
  </si>
  <si>
    <t>Tualatai</t>
  </si>
  <si>
    <t>Tualauta</t>
  </si>
  <si>
    <t>Vaifanua</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</si>
  <si>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</si>
  <si>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</si>
  <si>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</si>
  <si>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</si>
  <si>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</si>
  <si>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</si>
  <si>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</si>
  <si>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</si>
  <si>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</si>
  <si>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</si>
  <si>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</si>
  <si>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</si>
  <si>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</si>
  <si>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</si>
  <si>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</si>
  <si>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</si>
  <si>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</si>
  <si>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</si>
  <si>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</si>
  <si>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MP_NORTHERN ISLANDS</t>
  </si>
  <si>
    <t>MP_ROTA</t>
  </si>
  <si>
    <t>MP_SAIPAN</t>
  </si>
  <si>
    <t>MP_TINIAN</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</si>
  <si>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</si>
  <si>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</si>
  <si>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</si>
  <si>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</si>
  <si>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</si>
  <si>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</si>
  <si>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</si>
  <si>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</si>
  <si>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</si>
  <si>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</si>
  <si>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</si>
  <si>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</si>
  <si>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</si>
  <si>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</si>
  <si>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</si>
  <si>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$DB.LOOKUP.TBL_LOOKUP_STATES</t>
  </si>
  <si>
    <t>COUNTY_PLACEHOLDER</t>
  </si>
  <si>
    <t>$DB.LOOKUP.TBL_LOOKUP_COUNTY_PLACEHOLDER</t>
  </si>
  <si>
    <t>Legend</t>
  </si>
  <si>
    <t>Reference/Lookup</t>
  </si>
  <si>
    <t>Calculation</t>
  </si>
  <si>
    <t>Other</t>
  </si>
  <si>
    <t>$DB.LOOKUP.TBL_LOOKUP_LOANPURPOSE</t>
  </si>
  <si>
    <t>LOAN_PURPOSE</t>
  </si>
  <si>
    <t>$DB.LOOKUP.TBL_LOOKUP_YESNO</t>
  </si>
  <si>
    <t>LOOKUP_YESNO</t>
  </si>
  <si>
    <t>Yes</t>
  </si>
  <si>
    <t>No</t>
  </si>
  <si>
    <t>$DB.LOOKUP.TBL_LOOKUP_YESNONA</t>
  </si>
  <si>
    <t>LOOKUP_YESNONA</t>
  </si>
  <si>
    <t>N/A</t>
  </si>
  <si>
    <t>$DB.CONFIG -- Configuration Settings for eForm</t>
  </si>
  <si>
    <t>CONFIG_VAR</t>
  </si>
  <si>
    <t>CONFIG_DESC</t>
  </si>
  <si>
    <t>CONFIG_TYPE</t>
  </si>
  <si>
    <t>CONFIG_VALUE</t>
  </si>
  <si>
    <t>Text</t>
  </si>
  <si>
    <t>EFORM_REVISION_DATE</t>
  </si>
  <si>
    <t>Last Revision Date</t>
  </si>
  <si>
    <t>Date</t>
  </si>
  <si>
    <t>DOC_ID</t>
  </si>
  <si>
    <t>eForm Document ID</t>
  </si>
  <si>
    <t>DOC_NAME</t>
  </si>
  <si>
    <t>eForm Document Full Name</t>
  </si>
  <si>
    <t>FIELD ID</t>
  </si>
  <si>
    <t>FIELD VALUE</t>
  </si>
  <si>
    <t>HEADER_TITLE</t>
  </si>
  <si>
    <t>FORM_TITLE</t>
  </si>
  <si>
    <t>Form Title</t>
  </si>
  <si>
    <t>PROG_DESC_SELECTED</t>
  </si>
  <si>
    <t>Program Description Selection (APP_SELECTION)</t>
  </si>
  <si>
    <t>PROG_CODE</t>
  </si>
  <si>
    <r>
      <t xml:space="preserve">Note that once you've started the application form, you </t>
    </r>
    <r>
      <rPr>
        <b/>
        <i/>
        <sz val="11"/>
        <color rgb="FFFF0000"/>
        <rFont val="Calibri"/>
        <family val="2"/>
        <scheme val="minor"/>
      </rPr>
      <t>will not</t>
    </r>
    <r>
      <rPr>
        <i/>
        <sz val="11"/>
        <rFont val="Calibri"/>
        <family val="2"/>
        <scheme val="minor"/>
      </rPr>
      <t xml:space="preserve"> be able to change the program selection; please ensure correct selection(s) above before proceeding.
</t>
    </r>
  </si>
  <si>
    <t>Which Program would you like to apply to?</t>
  </si>
  <si>
    <t>Additional Resources</t>
  </si>
  <si>
    <t>START_APP_BUTTON_TITLE</t>
  </si>
  <si>
    <t>LINK_01_URL</t>
  </si>
  <si>
    <t>LINK_01_TEXT</t>
  </si>
  <si>
    <t>LINK_02_URL</t>
  </si>
  <si>
    <t>LINK_02_TEXT</t>
  </si>
  <si>
    <t>LINK_03_URL</t>
  </si>
  <si>
    <t>LINK_03_TEXT</t>
  </si>
  <si>
    <t>LINK_04_URL</t>
  </si>
  <si>
    <t>LINK_04_TEXT</t>
  </si>
  <si>
    <t>LINK_05_URL</t>
  </si>
  <si>
    <t>LINK_05_TEXT</t>
  </si>
  <si>
    <t>LINK_06_URL</t>
  </si>
  <si>
    <t>LINK_06_TEXT</t>
  </si>
  <si>
    <t>Application Summary &amp; Member Certification</t>
  </si>
  <si>
    <t>REC_STATUS_CODE</t>
  </si>
  <si>
    <t>SETTLEMENT_DATE</t>
  </si>
  <si>
    <t>LOAN_AMOUNT</t>
  </si>
  <si>
    <t>LOAN_PURPOSE_OTHER</t>
  </si>
  <si>
    <t>PROP_ADDR_CITY</t>
  </si>
  <si>
    <t>PROP_ADDR_STATE</t>
  </si>
  <si>
    <t>PROP_ADDR_ZIP</t>
  </si>
  <si>
    <t>PROP_ADDR_COUNTY</t>
  </si>
  <si>
    <t>RECORD_STARTED</t>
  </si>
  <si>
    <t>REQ_FIELDS_POPULATED</t>
  </si>
  <si>
    <t>ERROR_COUNT</t>
  </si>
  <si>
    <t>Record Status &amp; Validation</t>
  </si>
  <si>
    <t>ROW_ID</t>
  </si>
  <si>
    <t>Sample</t>
  </si>
  <si>
    <t>Status</t>
  </si>
  <si>
    <t>Row #</t>
  </si>
  <si>
    <r>
      <t xml:space="preserve">Settlement Date </t>
    </r>
    <r>
      <rPr>
        <b/>
        <sz val="10"/>
        <color rgb="FFFF0000"/>
        <rFont val="Calibri"/>
        <family val="2"/>
        <scheme val="minor"/>
      </rPr>
      <t>*</t>
    </r>
  </si>
  <si>
    <t>Program</t>
  </si>
  <si>
    <r>
      <t xml:space="preserve">Member Name </t>
    </r>
    <r>
      <rPr>
        <sz val="10"/>
        <color rgb="FFFF0000"/>
        <rFont val="Calibri"/>
        <family val="2"/>
        <scheme val="minor"/>
      </rPr>
      <t>*</t>
    </r>
  </si>
  <si>
    <t>Total Amount Requested</t>
  </si>
  <si>
    <t>One or More Validation Errors Exist</t>
  </si>
  <si>
    <t>Certification</t>
  </si>
  <si>
    <t>Certification Complete</t>
  </si>
  <si>
    <r>
      <t xml:space="preserve">City </t>
    </r>
    <r>
      <rPr>
        <b/>
        <sz val="10"/>
        <color rgb="FFFF0000"/>
        <rFont val="Calibri"/>
        <family val="2"/>
        <scheme val="minor"/>
      </rPr>
      <t>*</t>
    </r>
  </si>
  <si>
    <r>
      <t xml:space="preserve">State </t>
    </r>
    <r>
      <rPr>
        <b/>
        <sz val="10"/>
        <color rgb="FFFF0000"/>
        <rFont val="Calibri"/>
        <family val="2"/>
        <scheme val="minor"/>
      </rPr>
      <t>*</t>
    </r>
  </si>
  <si>
    <r>
      <t xml:space="preserve">Zip Code </t>
    </r>
    <r>
      <rPr>
        <b/>
        <sz val="10"/>
        <color rgb="FFFF0000"/>
        <rFont val="Calibri"/>
        <family val="2"/>
        <scheme val="minor"/>
      </rPr>
      <t>*</t>
    </r>
  </si>
  <si>
    <r>
      <t xml:space="preserve">County </t>
    </r>
    <r>
      <rPr>
        <b/>
        <sz val="10"/>
        <color rgb="FFFF0000"/>
        <rFont val="Calibri"/>
        <family val="2"/>
        <scheme val="minor"/>
      </rPr>
      <t>*</t>
    </r>
  </si>
  <si>
    <t>Certification Date</t>
  </si>
  <si>
    <t>Member Representative Name</t>
  </si>
  <si>
    <t>Some City</t>
  </si>
  <si>
    <t>Application Complete</t>
  </si>
  <si>
    <t>Member Certification</t>
  </si>
  <si>
    <t>Applicant (Member Institution)</t>
  </si>
  <si>
    <t>Title</t>
  </si>
  <si>
    <t>Email Address</t>
  </si>
  <si>
    <t>Required Fields Incomplete</t>
  </si>
  <si>
    <t>Status Legend:</t>
  </si>
  <si>
    <t>CERT_TAB_TARGET</t>
  </si>
  <si>
    <t>Certification Tab / Hyperlink Target</t>
  </si>
  <si>
    <t>EFORM_VERSION_NO</t>
  </si>
  <si>
    <t>eForm Version #</t>
  </si>
  <si>
    <t>BDA</t>
  </si>
  <si>
    <t>CERT_BDA</t>
  </si>
  <si>
    <t>ACTIVE</t>
  </si>
  <si>
    <t>TDA</t>
  </si>
  <si>
    <t>CDA</t>
  </si>
  <si>
    <t>IDA</t>
  </si>
  <si>
    <t>Tribal Development Advance (TDA)</t>
  </si>
  <si>
    <t>Climate Development Advance (CDA) </t>
  </si>
  <si>
    <t>Infrastructure Development Advance (IDA)</t>
  </si>
  <si>
    <t>Business Development Advance (BDA)</t>
  </si>
  <si>
    <t>APP_UNIFIED</t>
  </si>
  <si>
    <t>CERT_TDA</t>
  </si>
  <si>
    <t>CERT_CDA</t>
  </si>
  <si>
    <t>CERT_IDA</t>
  </si>
  <si>
    <t>$DB.LOOKUP.TBL_LOOKUP_LOANSEC_TYPE</t>
  </si>
  <si>
    <t>LOANSEC_TYPE</t>
  </si>
  <si>
    <t>Loan</t>
  </si>
  <si>
    <t>Security</t>
  </si>
  <si>
    <t>Address</t>
  </si>
  <si>
    <t>Loan/Security Pool</t>
  </si>
  <si>
    <r>
      <t xml:space="preserve">Amount </t>
    </r>
    <r>
      <rPr>
        <b/>
        <sz val="10"/>
        <color rgb="FFFF0000"/>
        <rFont val="Calibri"/>
        <family val="2"/>
        <scheme val="minor"/>
      </rPr>
      <t>*</t>
    </r>
  </si>
  <si>
    <r>
      <t xml:space="preserve">Purpose </t>
    </r>
    <r>
      <rPr>
        <b/>
        <sz val="10"/>
        <color rgb="FFFF0000"/>
        <rFont val="Calibri"/>
        <family val="2"/>
        <scheme val="minor"/>
      </rPr>
      <t>*</t>
    </r>
  </si>
  <si>
    <t>Loan Purpose Description</t>
  </si>
  <si>
    <t>Purpose - Other Description</t>
  </si>
  <si>
    <t>LOAN_MIN_SETTLEMENT_DATE</t>
  </si>
  <si>
    <t>Loan/Security Min Settlement Date Allowed</t>
  </si>
  <si>
    <t>Number</t>
  </si>
  <si>
    <t>Configured for each "round" of funding</t>
  </si>
  <si>
    <t>LOAN_RATE_CAP</t>
  </si>
  <si>
    <t>Loan Interest Rate Cap</t>
  </si>
  <si>
    <t>LOAN_RATE</t>
  </si>
  <si>
    <r>
      <t xml:space="preserve">Interest Rate </t>
    </r>
    <r>
      <rPr>
        <b/>
        <sz val="10"/>
        <color rgb="FFFF0000"/>
        <rFont val="Calibri"/>
        <family val="2"/>
        <scheme val="minor"/>
      </rPr>
      <t>*</t>
    </r>
  </si>
  <si>
    <t>ZDA-002</t>
  </si>
  <si>
    <t>https://www.fhlbny.com/business-lines/credit-products/#ZDA</t>
  </si>
  <si>
    <t>Zero-Percent Development Advance (ZDA) Program Application Form</t>
  </si>
  <si>
    <t>ZDA Program Page</t>
  </si>
  <si>
    <t>ZDA Overview &amp; Guidelines</t>
  </si>
  <si>
    <t>https://www.fhlbny.com/fact_sheets/zda-overview-guidelines/</t>
  </si>
  <si>
    <t>Establish or Grow Small Businesses</t>
  </si>
  <si>
    <t>Working Capital</t>
  </si>
  <si>
    <t>Purchase of Inventory</t>
  </si>
  <si>
    <t>Purchase Supplies</t>
  </si>
  <si>
    <t>Purchase Machinery and/or Equipment</t>
  </si>
  <si>
    <t>Purchase Furniture and/or Fixtures</t>
  </si>
  <si>
    <t>Purchase or Renovate Buildings</t>
  </si>
  <si>
    <t>Purchase Land</t>
  </si>
  <si>
    <t>Leasehold Improvements</t>
  </si>
  <si>
    <t>Tribal Land Acquisition</t>
  </si>
  <si>
    <t>Tribal Commercial Real Estate Lending</t>
  </si>
  <si>
    <t>Tribal Residential Real Estate Lending</t>
  </si>
  <si>
    <t>Tribal Commercial &amp; Industrial Lending</t>
  </si>
  <si>
    <t>Tribal Agricultural Lending</t>
  </si>
  <si>
    <t>Tribal Community Development Lending</t>
  </si>
  <si>
    <t>Tribal Debt Issuance</t>
  </si>
  <si>
    <t>Purchase, Production, or Installation of Solar Panels</t>
  </si>
  <si>
    <t>Purchase, Production, or Installation of Wind Power</t>
  </si>
  <si>
    <t>Energy Efficiency or Reduction</t>
  </si>
  <si>
    <t>Environmental Preservation</t>
  </si>
  <si>
    <t>Environmental Restoration</t>
  </si>
  <si>
    <t>Investment in Municipal Securities</t>
  </si>
  <si>
    <t>Public Land Acquisition or Improvements</t>
  </si>
  <si>
    <t>Municipal Projects</t>
  </si>
  <si>
    <t>Waste Management</t>
  </si>
  <si>
    <t>Urban Development</t>
  </si>
  <si>
    <t>Rural Development</t>
  </si>
  <si>
    <t>Expansion of, Improvements or Repairs to Public Transit</t>
  </si>
  <si>
    <t>Expansion of Broadband</t>
  </si>
  <si>
    <t>Improvements, Upgrades, or Expansion by Utility Company</t>
  </si>
  <si>
    <r>
      <t xml:space="preserve">Type </t>
    </r>
    <r>
      <rPr>
        <b/>
        <sz val="10"/>
        <color rgb="FFFF0000"/>
        <rFont val="Calibri"/>
        <family val="2"/>
        <scheme val="minor"/>
      </rPr>
      <t>*</t>
    </r>
  </si>
  <si>
    <t>LOAN_TYPE</t>
  </si>
  <si>
    <t>Loan / Security Details</t>
  </si>
  <si>
    <t>1.0.3</t>
  </si>
  <si>
    <r>
      <rPr>
        <b/>
        <sz val="11"/>
        <rFont val="Calibri"/>
        <family val="2"/>
        <scheme val="minor"/>
      </rPr>
      <t xml:space="preserve">Tribal Development Advance (“TDA”)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Tribal Development Advance  (“TDA”)  shall be provided for qualified lending/investment activities, including but not exclusive to, HUD approved Section 184 Home Loan Guarantee Program, VA approved Native American Direct Loan, USDA approved Section 502 Direct Loan and Native American Land Acquisition Loan Program, and Assets under Fannie Mae’s Native American Homeownership Program and Freddie Mac’s Heritage One Program.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</si>
  <si>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1"/>
        <rFont val="Calibri"/>
        <family val="2"/>
        <scheme val="minor"/>
      </rPr>
      <t xml:space="preserve">Climate Development Advance (“CDA”)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Climate Development Advance  (“CDA”)  shall be provided for qualified lending/investment activities, including but not exclusive to, EPA qualified loans under the State Revolving Fund, activities that meet USDA Commodity and Credit Corporation requirements, PACE Loans, tree and coral restoration projects, investment securities and C&amp;I loans for solar panels, and farm/agricultural loans.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</si>
  <si>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1"/>
        <rFont val="Calibri"/>
        <family val="2"/>
        <scheme val="minor"/>
      </rPr>
      <t xml:space="preserve">Infrastructure Development Advance (“IDA”)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Infrastructure Development Advance  (“IDA”)  shall be provided for qualified lending/investment activities, including but not exclusive to, Economic Development projects that benefit individuals, families, or communities or Projects/bonds created by a municipality or other government entities funded by member for infrastructure development in an urban or rural area.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</si>
  <si>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1"/>
        <rFont val="Calibri"/>
        <family val="2"/>
        <scheme val="minor"/>
      </rPr>
      <t xml:space="preserve">Business Development Advance (“BDA”)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Business Development Advance  (“BDA”) shall be provided for qualified lending/investment activities, including but not exclusive to, activities for small businesses, defined as a small business by the Small Business administration (“SBA”) using the North American Industry Classification System (“NAIC”) codes, when using an SBA note, and/or for not-for-profit organizations.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</si>
</sst>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i/>
      <sz val="11"/>
      <color theme="1"/>
      <name val="Calibri"/>
      <family val="2"/>
      <scheme val="minor"/>
    </font>
    <font>
      <i/>
      <sz val="9"/>
      <color theme="1"/>
      <name val="Calibri"/>
      <family val="2"/>
      <scheme val="minor"/>
    </font>
    <font>
      <b/>
      <i/>
      <sz val="9"/>
      <name val="Calibri"/>
      <family val="2"/>
      <scheme val="minor"/>
    </font>
    <font>
      <b/>
      <sz val="10"/>
      <color theme="0"/>
      <name val="Calibri"/>
      <family val="2"/>
      <scheme val="minor"/>
    </font>
    <font>
      <i/>
      <sz val="11"/>
      <name val="Calibri"/>
      <family val="2"/>
      <scheme val="minor"/>
    </font>
    <font>
      <b/>
      <i/>
      <sz val="11"/>
      <color rgb="FFFF0000"/>
      <name val="Calibri"/>
      <family val="2"/>
      <scheme val="minor"/>
    </font>
    <font>
      <b/>
      <sz val="11"/>
      <name val="Calibri"/>
      <family val="2"/>
      <scheme val="minor"/>
    </font>
    <font>
      <sz val="2"/>
      <color theme="1"/>
      <name val="Calibri"/>
      <family val="2"/>
      <scheme val="minor"/>
    </font>
    <font>
      <b/>
      <u/>
      <sz val="11"/>
      <color theme="4" tint="-0.499984740745262"/>
      <name val="Calibri"/>
      <family val="2"/>
    </font>
    <font>
      <b/>
      <sz val="11"/>
      <color theme="4" tint="-0.499984740745262"/>
      <name val="Calibri"/>
      <family val="2"/>
      <scheme val="minor"/>
    </font>
    <font>
      <sz val="14"/>
      <color theme="1"/>
      <name val="Calibri"/>
      <family val="2"/>
      <scheme val="minor"/>
    </font>
    <font>
      <b/>
      <sz val="14"/>
      <color theme="0"/>
      <name val="Calibri"/>
      <family val="2"/>
    </font>
    <font>
      <b/>
      <sz val="12"/>
      <color theme="0"/>
      <name val="Calibri"/>
      <family val="2"/>
      <scheme val="minor"/>
    </font>
    <font>
      <b/>
      <sz val="14"/>
      <color theme="0"/>
      <name val="Calibri"/>
      <family val="2"/>
      <scheme val="minor"/>
    </font>
    <font>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sz val="12"/>
      <color theme="0"/>
      <name val="Calibri"/>
      <family val="2"/>
      <scheme val="minor"/>
    </font>
    <font>
      <u/>
      <sz val="10"/>
      <color rgb="FF0070C0"/>
      <name val="Calibri"/>
      <family val="2"/>
      <scheme val="minor"/>
    </font>
    <font>
      <sz val="11"/>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gradientFill degree="90">
        <stop position="0">
          <color rgb="FF8EB149"/>
        </stop>
        <stop position="1">
          <color rgb="FF708B39"/>
        </stop>
      </gradientFill>
    </fill>
    <fill>
      <patternFill patternType="solid">
        <fgColor rgb="FF00305E"/>
        <bgColor indexed="64"/>
      </patternFill>
    </fill>
    <fill>
      <patternFill patternType="solid">
        <fgColor theme="1" tint="0.499984740745262"/>
        <bgColor indexed="64"/>
      </patternFill>
    </fill>
    <fill>
      <patternFill patternType="solid">
        <fgColor rgb="FFDCE6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111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theme="0" tint="-0.34998626667073579"/>
      </bottom>
      <diagonal/>
    </border>
    <border>
      <left style="hair">
        <color theme="0" tint="-0.14993743705557422"/>
      </left>
      <right/>
      <top/>
      <bottom style="thin">
        <color theme="0" tint="-0.34998626667073579"/>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ck">
        <color theme="0"/>
      </left>
      <right/>
      <top/>
      <bottom style="thin">
        <color indexed="64"/>
      </bottom>
      <diagonal/>
    </border>
    <border>
      <left/>
      <right style="thick">
        <color theme="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123">
    <xf numFmtId="0" fontId="0" fillId="0" borderId="0" xfId="0"/>
    <xf numFmtId="0" fontId="5" fillId="0" borderId="0" xfId="0" applyFont="1"/>
    <xf numFmtId="0" fontId="0" fillId="0" borderId="0" xfId="0" applyBorder="1"/>
    <xf numFmtId="0" fontId="0" fillId="0" borderId="0" xfId="0" applyFont="1" applyFill="1" applyBorder="1"/>
    <xf numFmtId="0" fontId="3" fillId="0" borderId="0" xfId="0" applyFont="1"/>
    <xf numFmtId="0" fontId="3" fillId="0" borderId="0" xfId="0" applyFont="1" applyAlignment="1">
      <alignment horizontal="right"/>
    </xf>
    <xf numFmtId="0" fontId="0" fillId="0" borderId="0" xfId="0" applyAlignment="1">
      <alignment horizontal="left"/>
    </xf>
    <xf numFmtId="14" fontId="0" fillId="0" borderId="0" xfId="0" applyNumberFormat="1" applyAlignment="1">
      <alignment horizontal="left"/>
    </xf>
    <xf numFmtId="0" fontId="0" fillId="0" borderId="0" xfId="0" applyProtection="1">
      <protection hidden="1"/>
    </xf>
    <xf numFmtId="0" fontId="9" fillId="4" borderId="1" xfId="0" applyFont="1" applyFill="1" applyBorder="1" applyAlignment="1" applyProtection="1">
      <alignment horizontal="left"/>
      <protection hidden="1"/>
    </xf>
    <xf numFmtId="0" fontId="8" fillId="5" borderId="1" xfId="0" applyFont="1" applyFill="1" applyBorder="1" applyAlignment="1" applyProtection="1">
      <alignment horizontal="left" vertical="center"/>
      <protection hidden="1"/>
    </xf>
    <xf numFmtId="0" fontId="8" fillId="6" borderId="1" xfId="0" applyFont="1" applyFill="1" applyBorder="1" applyAlignment="1" applyProtection="1">
      <alignment horizontal="left" vertical="center"/>
      <protection hidden="1"/>
    </xf>
    <xf numFmtId="0" fontId="14" fillId="5" borderId="0" xfId="0" applyFont="1" applyFill="1" applyAlignment="1" applyProtection="1">
      <alignment horizontal="center" vertical="center"/>
      <protection hidden="1"/>
    </xf>
    <xf numFmtId="0" fontId="0" fillId="5" borderId="0" xfId="0" applyFill="1" applyProtection="1">
      <protection hidden="1"/>
    </xf>
    <xf numFmtId="0" fontId="8" fillId="2" borderId="1" xfId="0" applyFont="1" applyFill="1" applyBorder="1" applyAlignment="1" applyProtection="1">
      <alignment horizontal="left" vertical="center"/>
      <protection hidden="1"/>
    </xf>
    <xf numFmtId="0" fontId="17" fillId="0" borderId="0" xfId="0" applyFont="1" applyAlignment="1" applyProtection="1">
      <alignment vertical="center"/>
      <protection hidden="1"/>
    </xf>
    <xf numFmtId="0" fontId="6" fillId="6" borderId="1" xfId="2" applyFill="1" applyBorder="1" applyAlignment="1" applyProtection="1">
      <alignment horizontal="left" vertical="center"/>
      <protection hidden="1"/>
    </xf>
    <xf numFmtId="0" fontId="6" fillId="6" borderId="1" xfId="2" applyFill="1" applyBorder="1" applyAlignment="1" applyProtection="1">
      <alignment horizontal="left" vertical="center" wrapText="1"/>
      <protection hidden="1"/>
    </xf>
    <xf numFmtId="0" fontId="2" fillId="8" borderId="0" xfId="0" applyFont="1" applyFill="1" applyAlignment="1">
      <alignment vertical="center"/>
    </xf>
    <xf numFmtId="0" fontId="0" fillId="0" borderId="0" xfId="0" applyAlignment="1">
      <alignment vertical="center"/>
    </xf>
    <xf numFmtId="0" fontId="0" fillId="9" borderId="0" xfId="0" applyFill="1"/>
    <xf numFmtId="0" fontId="4" fillId="9" borderId="0" xfId="0" applyFont="1" applyFill="1"/>
    <xf numFmtId="0" fontId="4" fillId="9" borderId="0" xfId="0" applyFont="1" applyFill="1" applyAlignment="1">
      <alignment horizontal="left" indent="1"/>
    </xf>
    <xf numFmtId="0" fontId="2" fillId="9" borderId="0" xfId="0" applyFont="1" applyFill="1" applyAlignment="1">
      <alignment horizontal="left" vertical="center" indent="1"/>
    </xf>
    <xf numFmtId="0" fontId="21" fillId="4" borderId="10" xfId="0" applyFont="1" applyFill="1" applyBorder="1"/>
    <xf numFmtId="0" fontId="21" fillId="4" borderId="11" xfId="0" applyFont="1" applyFill="1" applyBorder="1"/>
    <xf numFmtId="0" fontId="21" fillId="4" borderId="12" xfId="0" applyFont="1" applyFill="1" applyBorder="1"/>
    <xf numFmtId="0" fontId="21" fillId="5" borderId="11" xfId="0"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5" fillId="12" borderId="1" xfId="0" applyFont="1" applyFill="1" applyBorder="1" applyAlignment="1">
      <alignment horizontal="center" vertical="center"/>
    </xf>
    <xf numFmtId="0" fontId="21" fillId="0" borderId="1" xfId="0" applyFont="1" applyBorder="1" applyAlignment="1">
      <alignment vertical="center"/>
    </xf>
    <xf numFmtId="44" fontId="21" fillId="0" borderId="1" xfId="1" applyFont="1" applyBorder="1" applyAlignment="1">
      <alignment vertical="center"/>
    </xf>
    <xf numFmtId="14" fontId="21" fillId="6" borderId="6" xfId="0" applyNumberFormat="1" applyFont="1" applyFill="1" applyBorder="1" applyAlignment="1" applyProtection="1">
      <alignment horizontal="center" vertical="center"/>
      <protection locked="0"/>
    </xf>
    <xf numFmtId="44" fontId="21" fillId="6" borderId="6" xfId="1" applyFont="1" applyFill="1" applyBorder="1" applyAlignment="1" applyProtection="1">
      <alignment vertical="center"/>
      <protection locked="0"/>
    </xf>
    <xf numFmtId="0" fontId="21" fillId="0" borderId="1" xfId="0" applyFont="1" applyBorder="1" applyAlignment="1">
      <alignment horizontal="center" vertical="center"/>
    </xf>
    <xf numFmtId="0" fontId="2" fillId="9" borderId="0" xfId="0" applyFont="1" applyFill="1" applyAlignment="1">
      <alignment horizontal="left" vertical="center"/>
    </xf>
    <xf numFmtId="0" fontId="21" fillId="0" borderId="1" xfId="0" applyFont="1" applyBorder="1" applyAlignment="1">
      <alignment horizontal="center" vertical="center"/>
    </xf>
    <xf numFmtId="0" fontId="21" fillId="6" borderId="6" xfId="0" applyFont="1" applyFill="1" applyBorder="1" applyAlignment="1" applyProtection="1">
      <alignment horizontal="center" vertical="center"/>
      <protection locked="0"/>
    </xf>
    <xf numFmtId="0" fontId="21" fillId="0" borderId="7" xfId="0" applyFont="1" applyBorder="1" applyAlignment="1">
      <alignment horizontal="center" vertical="center"/>
    </xf>
    <xf numFmtId="164" fontId="21" fillId="6" borderId="6" xfId="0" applyNumberFormat="1" applyFont="1" applyFill="1" applyBorder="1" applyAlignment="1" applyProtection="1">
      <alignment horizontal="center" vertical="center"/>
      <protection locked="0"/>
    </xf>
    <xf numFmtId="44" fontId="21" fillId="6" borderId="7" xfId="1" applyFont="1" applyFill="1" applyBorder="1" applyAlignment="1" applyProtection="1">
      <alignment vertical="center"/>
      <protection locked="0"/>
    </xf>
    <xf numFmtId="0" fontId="21" fillId="5" borderId="1" xfId="0" applyFont="1" applyFill="1" applyBorder="1" applyAlignment="1">
      <alignment horizontal="center" vertical="center"/>
    </xf>
    <xf numFmtId="0" fontId="3" fillId="0" borderId="0" xfId="0" applyFont="1" applyAlignment="1">
      <alignment vertical="center"/>
    </xf>
    <xf numFmtId="0" fontId="0" fillId="6" borderId="1" xfId="0" applyFill="1" applyBorder="1" applyAlignment="1" applyProtection="1">
      <alignment horizontal="left" vertical="center" indent="1"/>
      <protection locked="0"/>
    </xf>
    <xf numFmtId="14" fontId="0" fillId="6" borderId="1" xfId="0" applyNumberFormat="1" applyFill="1" applyBorder="1" applyAlignment="1" applyProtection="1">
      <alignment horizontal="left" vertical="center" indent="1"/>
      <protection locked="0"/>
    </xf>
    <xf numFmtId="14" fontId="21" fillId="6" borderId="1" xfId="0" applyNumberFormat="1" applyFont="1" applyFill="1" applyBorder="1" applyAlignment="1" applyProtection="1">
      <alignment horizontal="center" vertical="center"/>
      <protection locked="0"/>
    </xf>
    <xf numFmtId="44" fontId="21" fillId="6" borderId="3" xfId="1" applyFont="1" applyFill="1" applyBorder="1" applyAlignment="1" applyProtection="1">
      <alignment vertical="center"/>
      <protection locked="0"/>
    </xf>
    <xf numFmtId="0" fontId="21" fillId="6" borderId="1" xfId="0" applyFont="1" applyFill="1" applyBorder="1" applyAlignment="1" applyProtection="1">
      <alignment horizontal="center" vertical="center"/>
      <protection locked="0"/>
    </xf>
    <xf numFmtId="164" fontId="21" fillId="6" borderId="1" xfId="0" applyNumberFormat="1" applyFont="1" applyFill="1" applyBorder="1" applyAlignment="1" applyProtection="1">
      <alignment horizontal="center" vertical="center"/>
      <protection locked="0"/>
    </xf>
    <xf numFmtId="0" fontId="21" fillId="0" borderId="3" xfId="0" applyFont="1" applyBorder="1" applyAlignment="1">
      <alignment horizontal="center" vertical="center"/>
    </xf>
    <xf numFmtId="0" fontId="0" fillId="5" borderId="14" xfId="0" applyFill="1" applyBorder="1"/>
    <xf numFmtId="0" fontId="5" fillId="5" borderId="14" xfId="0" applyFont="1" applyFill="1" applyBorder="1" applyAlignment="1">
      <alignment vertical="center"/>
    </xf>
    <xf numFmtId="0" fontId="25" fillId="5" borderId="15" xfId="0" applyFont="1" applyFill="1" applyBorder="1" applyAlignment="1">
      <alignment horizontal="right" vertical="center"/>
    </xf>
    <xf numFmtId="0" fontId="21" fillId="5" borderId="14" xfId="0" applyFont="1" applyFill="1" applyBorder="1" applyAlignment="1">
      <alignment vertical="center"/>
    </xf>
    <xf numFmtId="0" fontId="0" fillId="13" borderId="0" xfId="0" applyFill="1"/>
    <xf numFmtId="0" fontId="0" fillId="13" borderId="1" xfId="0" applyFill="1" applyBorder="1"/>
    <xf numFmtId="0" fontId="0" fillId="14" borderId="1" xfId="0" applyFill="1" applyBorder="1"/>
    <xf numFmtId="0" fontId="0" fillId="14" borderId="0" xfId="0" applyFill="1"/>
    <xf numFmtId="0" fontId="21" fillId="5" borderId="17" xfId="0" applyFont="1" applyFill="1" applyBorder="1" applyAlignment="1">
      <alignment horizontal="center" vertical="center"/>
    </xf>
    <xf numFmtId="0" fontId="22" fillId="0" borderId="17" xfId="0" applyFont="1" applyBorder="1" applyAlignment="1">
      <alignment horizontal="center" vertical="center"/>
    </xf>
    <xf numFmtId="14" fontId="21" fillId="0" borderId="17" xfId="0" applyNumberFormat="1" applyFont="1" applyBorder="1" applyAlignment="1">
      <alignment horizontal="center" vertical="center"/>
    </xf>
    <xf numFmtId="44" fontId="21" fillId="0" borderId="17" xfId="1" applyFont="1" applyBorder="1" applyAlignment="1">
      <alignment vertical="center"/>
    </xf>
    <xf numFmtId="0" fontId="21" fillId="0" borderId="17" xfId="0" applyFont="1" applyBorder="1" applyAlignment="1">
      <alignment horizontal="center" vertical="center"/>
    </xf>
    <xf numFmtId="0" fontId="21" fillId="6" borderId="1" xfId="0" applyFont="1" applyFill="1" applyBorder="1" applyAlignment="1" applyProtection="1">
      <alignment horizontal="left" vertical="center" indent="1"/>
      <protection locked="0"/>
    </xf>
    <xf numFmtId="0" fontId="21" fillId="0" borderId="17" xfId="0" applyFont="1" applyBorder="1" applyAlignment="1">
      <alignment horizontal="left" vertical="center" indent="1"/>
    </xf>
    <xf numFmtId="0" fontId="21" fillId="6" borderId="6" xfId="0" applyFont="1" applyFill="1" applyBorder="1" applyAlignment="1" applyProtection="1">
      <alignment horizontal="left" vertical="center" indent="1"/>
      <protection locked="0"/>
    </xf>
    <xf numFmtId="49" fontId="21" fillId="6" borderId="1" xfId="0" applyNumberFormat="1" applyFont="1" applyFill="1" applyBorder="1" applyAlignment="1" applyProtection="1">
      <alignment horizontal="left" vertical="center" indent="1"/>
      <protection locked="0"/>
    </xf>
    <xf numFmtId="49" fontId="21" fillId="6" borderId="6" xfId="0" applyNumberFormat="1" applyFont="1" applyFill="1" applyBorder="1" applyAlignment="1" applyProtection="1">
      <alignment horizontal="left" vertical="center" indent="1"/>
      <protection locked="0"/>
    </xf>
    <xf numFmtId="0" fontId="5" fillId="12" borderId="3" xfId="0" applyFont="1" applyFill="1" applyBorder="1" applyAlignment="1">
      <alignment horizontal="center" vertical="center"/>
    </xf>
    <xf numFmtId="0" fontId="5" fillId="0" borderId="3" xfId="0" applyFont="1" applyBorder="1" applyAlignment="1">
      <alignment horizontal="center" vertical="center"/>
    </xf>
    <xf numFmtId="14" fontId="21" fillId="0" borderId="1" xfId="0" applyNumberFormat="1" applyFont="1" applyBorder="1" applyAlignment="1">
      <alignment horizontal="center" vertical="center"/>
    </xf>
    <xf numFmtId="0" fontId="21" fillId="6" borderId="1" xfId="0" applyFont="1" applyFill="1" applyBorder="1" applyAlignment="1" applyProtection="1">
      <alignment horizontal="left" vertical="center" indent="1"/>
      <protection locked="0"/>
    </xf>
    <xf numFmtId="0" fontId="21" fillId="6" borderId="6" xfId="0" applyFont="1" applyFill="1" applyBorder="1" applyAlignment="1" applyProtection="1">
      <alignment horizontal="left" vertical="center" wrapText="1" indent="1"/>
      <protection locked="0"/>
    </xf>
    <xf numFmtId="0" fontId="21" fillId="6" borderId="9" xfId="0" applyFont="1" applyFill="1" applyBorder="1" applyAlignment="1" applyProtection="1">
      <alignment horizontal="left" vertical="center" wrapText="1" indent="1"/>
      <protection locked="0"/>
    </xf>
    <xf numFmtId="0" fontId="21" fillId="6" borderId="5" xfId="0" applyFont="1" applyFill="1" applyBorder="1" applyAlignment="1" applyProtection="1">
      <alignment horizontal="left" vertical="center" wrapText="1" indent="1"/>
      <protection locked="0"/>
    </xf>
    <xf numFmtId="14" fontId="0" fillId="15" borderId="0" xfId="0" applyNumberFormat="1" applyFill="1" applyAlignment="1">
      <alignment horizontal="left"/>
    </xf>
    <xf numFmtId="0" fontId="0" fillId="15" borderId="0" xfId="0" applyFill="1" applyAlignment="1">
      <alignment horizontal="left"/>
    </xf>
    <xf numFmtId="165" fontId="21" fillId="0" borderId="17" xfId="1" applyNumberFormat="1" applyFont="1" applyBorder="1" applyAlignment="1">
      <alignment horizontal="center" vertical="center"/>
    </xf>
    <xf numFmtId="165" fontId="21" fillId="6" borderId="6" xfId="3" applyNumberFormat="1" applyFont="1" applyFill="1" applyBorder="1" applyAlignment="1" applyProtection="1">
      <alignment horizontal="center" vertical="center"/>
      <protection locked="0"/>
    </xf>
    <xf numFmtId="0" fontId="5" fillId="12" borderId="3" xfId="0" applyFont="1" applyFill="1" applyBorder="1" applyAlignment="1">
      <alignment horizontal="center" vertical="center"/>
    </xf>
    <xf numFmtId="0" fontId="27" fillId="0" borderId="3" xfId="2" applyFont="1" applyBorder="1" applyAlignment="1">
      <alignment horizontal="center" vertical="center"/>
    </xf>
    <xf numFmtId="0" fontId="0" fillId="16" borderId="0" xfId="0" applyFill="1"/>
    <xf numFmtId="0" fontId="26" fillId="16" borderId="0" xfId="0" applyFont="1" applyFill="1" applyAlignment="1">
      <alignment horizontal="left" vertical="center"/>
    </xf>
    <xf numFmtId="0" fontId="19" fillId="16" borderId="0" xfId="0" applyFont="1" applyFill="1" applyAlignment="1">
      <alignment horizontal="left" vertical="center" indent="1"/>
    </xf>
    <xf numFmtId="0" fontId="19" fillId="16" borderId="0" xfId="0" applyFont="1" applyFill="1" applyAlignment="1">
      <alignment vertical="center"/>
    </xf>
    <xf numFmtId="0" fontId="2" fillId="16" borderId="0" xfId="0" applyFont="1" applyFill="1" applyAlignment="1">
      <alignment vertical="center"/>
    </xf>
    <xf numFmtId="165" fontId="0" fillId="15" borderId="0" xfId="0" applyNumberFormat="1" applyFill="1" applyAlignment="1">
      <alignment horizontal="left"/>
    </xf>
    <xf numFmtId="49" fontId="21" fillId="0" borderId="17" xfId="0" applyNumberFormat="1" applyFont="1" applyBorder="1" applyAlignment="1">
      <alignment horizontal="center" vertical="center"/>
    </xf>
    <xf numFmtId="0" fontId="0" fillId="6" borderId="3" xfId="0" applyFill="1" applyBorder="1" applyAlignment="1" applyProtection="1">
      <alignment horizontal="left" vertical="center" indent="1"/>
      <protection locked="0" hidden="1"/>
    </xf>
    <xf numFmtId="0" fontId="0" fillId="6" borderId="4" xfId="0" applyFill="1" applyBorder="1" applyAlignment="1" applyProtection="1">
      <alignment horizontal="left" vertical="center" indent="1"/>
      <protection locked="0" hidden="1"/>
    </xf>
    <xf numFmtId="0" fontId="0" fillId="6" borderId="5" xfId="0" applyFill="1" applyBorder="1" applyAlignment="1" applyProtection="1">
      <alignment horizontal="left" vertical="center" indent="1"/>
      <protection locked="0" hidden="1"/>
    </xf>
    <xf numFmtId="0" fontId="20" fillId="7" borderId="0" xfId="2" applyFont="1" applyFill="1" applyBorder="1" applyAlignment="1" applyProtection="1">
      <alignment horizontal="center" vertical="center" wrapText="1"/>
      <protection hidden="1"/>
    </xf>
    <xf numFmtId="0" fontId="18" fillId="7" borderId="0" xfId="2" applyFont="1" applyFill="1" applyBorder="1" applyAlignment="1" applyProtection="1">
      <alignment horizontal="center" vertical="center" wrapText="1"/>
      <protection hidden="1"/>
    </xf>
    <xf numFmtId="0" fontId="10" fillId="16" borderId="2" xfId="0" applyFont="1" applyFill="1" applyBorder="1" applyAlignment="1" applyProtection="1">
      <alignment horizontal="right" vertical="center" indent="1"/>
      <protection hidden="1"/>
    </xf>
    <xf numFmtId="0" fontId="10" fillId="16" borderId="0" xfId="0" applyFont="1" applyFill="1" applyAlignment="1" applyProtection="1">
      <alignment horizontal="right" vertical="center" indent="1"/>
      <protection hidden="1"/>
    </xf>
    <xf numFmtId="0" fontId="11" fillId="0" borderId="0" xfId="0" applyFont="1" applyAlignment="1" applyProtection="1">
      <alignment horizontal="left" vertical="top" wrapText="1"/>
      <protection hidden="1"/>
    </xf>
    <xf numFmtId="0" fontId="13" fillId="4" borderId="0" xfId="0" applyFont="1" applyFill="1" applyBorder="1" applyAlignment="1" applyProtection="1">
      <alignment horizontal="left" vertical="center"/>
      <protection hidden="1"/>
    </xf>
    <xf numFmtId="0" fontId="13" fillId="4" borderId="0" xfId="0" applyFont="1" applyFill="1" applyAlignment="1" applyProtection="1">
      <alignment horizontal="left" vertical="center"/>
      <protection hidden="1"/>
    </xf>
    <xf numFmtId="0" fontId="15" fillId="5" borderId="0" xfId="2" applyFont="1" applyFill="1" applyBorder="1" applyAlignment="1" applyProtection="1">
      <alignment horizontal="left" vertical="center"/>
      <protection hidden="1"/>
    </xf>
    <xf numFmtId="0" fontId="16" fillId="5" borderId="0" xfId="0" applyFont="1" applyFill="1" applyAlignment="1" applyProtection="1">
      <alignment horizontal="left" vertical="center"/>
      <protection hidden="1"/>
    </xf>
    <xf numFmtId="0" fontId="5" fillId="12" borderId="3" xfId="0" applyFont="1" applyFill="1" applyBorder="1" applyAlignment="1">
      <alignment horizontal="left" vertical="center" indent="1"/>
    </xf>
    <xf numFmtId="0" fontId="5" fillId="12" borderId="4" xfId="0" applyFont="1" applyFill="1" applyBorder="1" applyAlignment="1">
      <alignment horizontal="left" vertical="center" indent="1"/>
    </xf>
    <xf numFmtId="0" fontId="5" fillId="12" borderId="5" xfId="0" applyFont="1" applyFill="1" applyBorder="1" applyAlignment="1">
      <alignment horizontal="left" vertical="center" indent="1"/>
    </xf>
    <xf numFmtId="0" fontId="21" fillId="6" borderId="3" xfId="0" applyFont="1" applyFill="1" applyBorder="1" applyAlignment="1" applyProtection="1">
      <alignment horizontal="left" vertical="center" indent="1"/>
      <protection locked="0"/>
    </xf>
    <xf numFmtId="0" fontId="21" fillId="6" borderId="4" xfId="0" applyFont="1" applyFill="1" applyBorder="1" applyAlignment="1" applyProtection="1">
      <alignment horizontal="left" vertical="center" indent="1"/>
      <protection locked="0"/>
    </xf>
    <xf numFmtId="0" fontId="21" fillId="6" borderId="5" xfId="0" applyFont="1" applyFill="1" applyBorder="1" applyAlignment="1" applyProtection="1">
      <alignment horizontal="left" vertical="center" indent="1"/>
      <protection locked="0"/>
    </xf>
    <xf numFmtId="0" fontId="2" fillId="11" borderId="18" xfId="0" applyFont="1" applyFill="1" applyBorder="1" applyAlignment="1">
      <alignment horizontal="center" vertical="center"/>
    </xf>
    <xf numFmtId="0" fontId="2" fillId="11" borderId="16" xfId="0" applyFont="1" applyFill="1" applyBorder="1" applyAlignment="1">
      <alignment horizontal="center" vertical="center"/>
    </xf>
    <xf numFmtId="0" fontId="5" fillId="10" borderId="6"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1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28" fillId="0" borderId="0" xfId="0" applyFont="1" applyFill="1" applyBorder="1" applyAlignment="1">
      <alignment horizontal="left" vertical="top" wrapText="1"/>
    </xf>
    <xf numFmtId="0" fontId="0" fillId="0" borderId="1" xfId="0" applyFill="1" applyBorder="1" applyAlignment="1">
      <alignment horizontal="left" vertical="center" indent="1"/>
    </xf>
    <xf numFmtId="0" fontId="2" fillId="7" borderId="0" xfId="2" applyFont="1" applyFill="1" applyBorder="1" applyAlignment="1" applyProtection="1">
      <alignment horizontal="center" vertical="center" wrapText="1"/>
      <protection hidden="1"/>
    </xf>
    <xf numFmtId="0" fontId="19" fillId="7" borderId="0" xfId="2" applyFont="1" applyFill="1" applyBorder="1" applyAlignment="1" applyProtection="1">
      <alignment horizontal="center" vertical="center" wrapText="1"/>
      <protection hidden="1"/>
    </xf>
  </cellXfs>
  <cellStyles count="4">
    <cellStyle name="Currency" xfId="1" builtinId="4"/>
    <cellStyle name="Hyperlink" xfId="2" builtinId="8"/>
    <cellStyle name="Normal" xfId="0" builtinId="0"/>
    <cellStyle name="Percent" xfId="3" builtinId="5"/>
  </cellStyles>
  <dxfs count="29">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1" relativeIndent="1"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6" formatCode="0.0%"/>
      <fill>
        <patternFill patternType="solid">
          <fgColor indexed="64"/>
          <bgColor rgb="FFFFFFCC"/>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5" tint="0.79998168889431442"/>
        </patternFill>
      </fill>
    </dxf>
    <dxf>
      <fill>
        <patternFill>
          <bgColor theme="6" tint="0.59996337778862885"/>
        </patternFill>
      </fill>
    </dxf>
    <dxf>
      <fill>
        <patternFill>
          <bgColor theme="0"/>
        </patternFill>
      </fill>
    </dxf>
    <dxf>
      <fill>
        <patternFill>
          <bgColor theme="0" tint="-4.9989318521683403E-2"/>
        </patternFill>
      </fill>
    </dxf>
    <dxf>
      <fill>
        <patternFill patternType="lightUp">
          <fgColor theme="5" tint="0.59996337778862885"/>
        </patternFill>
      </fill>
    </dxf>
    <dxf>
      <font>
        <color theme="0"/>
      </font>
      <fill>
        <patternFill>
          <bgColor theme="0"/>
        </patternFill>
      </fill>
    </dxf>
  </dxfs>
  <tableStyles count="0" defaultTableStyle="TableStyleMedium2" defaultPivotStyle="PivotStyleLight16"/>
  <colors>
    <mruColors>
      <color rgb="FFFFFFCC"/>
      <color rgb="FF111F66"/>
      <color rgb="FF003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1791391</xdr:colOff>
      <xdr:row>0</xdr:row>
      <xdr:rowOff>17693</xdr:rowOff>
    </xdr:from>
    <xdr:to>
      <xdr:col>4</xdr:col>
      <xdr:colOff>3391594</xdr:colOff>
      <xdr:row>0</xdr:row>
      <xdr:rowOff>551094</xdr:rowOff>
    </xdr:to>
    <xdr:pic>
      <xdr:nvPicPr>
        <xdr:cNvPr id="9" name="WELCOME_HEADER_IMG" descr="Medium.gif">
          <a:extLst>
            <a:ext uri="{FF2B5EF4-FFF2-40B4-BE49-F238E27FC236}">
              <a16:creationId xmlns:a16="http://schemas.microsoft.com/office/drawing/2014/main" id="{AD030226-6737-4921-8B8C-3E2AD1BEB56B}"/>
            </a:ext>
          </a:extLst>
        </xdr:cNvPr>
        <xdr:cNvPicPr>
          <a:picLocks noChangeAspect="1"/>
        </xdr:cNvPicPr>
      </xdr:nvPicPr>
      <xdr:blipFill>
        <a:blip xmlns:r="http://schemas.openxmlformats.org/officeDocument/2006/relationships" r:embed="rId1" cstate="print"/>
        <a:stretch>
          <a:fillRect/>
        </a:stretch>
      </xdr:blipFill>
      <xdr:spPr>
        <a:xfrm>
          <a:off x="7201591" y="17693"/>
          <a:ext cx="1600203" cy="533401"/>
        </a:xfrm>
        <a:prstGeom prst="rect">
          <a:avLst/>
        </a:prstGeom>
      </xdr:spPr>
    </xdr:pic>
    <xdr:clientData/>
  </xdr:twoCellAnchor>
  <xdr:twoCellAnchor editAs="oneCell">
    <xdr:from>
      <xdr:col>2</xdr:col>
      <xdr:colOff>28575</xdr:colOff>
      <xdr:row>0</xdr:row>
      <xdr:rowOff>561975</xdr:rowOff>
    </xdr:from>
    <xdr:to>
      <xdr:col>6</xdr:col>
      <xdr:colOff>136814</xdr:colOff>
      <xdr:row>0</xdr:row>
      <xdr:rowOff>888603</xdr:rowOff>
    </xdr:to>
    <xdr:grpSp>
      <xdr:nvGrpSpPr>
        <xdr:cNvPr id="10" name="WELCOME_HEADER">
          <a:extLst>
            <a:ext uri="{FF2B5EF4-FFF2-40B4-BE49-F238E27FC236}">
              <a16:creationId xmlns:a16="http://schemas.microsoft.com/office/drawing/2014/main" id="{F1A10A8A-548D-4A7B-BEE2-05DEF693C400}"/>
            </a:ext>
          </a:extLst>
        </xdr:cNvPr>
        <xdr:cNvGrpSpPr/>
      </xdr:nvGrpSpPr>
      <xdr:grpSpPr>
        <a:xfrm>
          <a:off x="28575" y="561975"/>
          <a:ext cx="8214014" cy="326628"/>
          <a:chOff x="28366" y="561181"/>
          <a:chExt cx="8470315" cy="345678"/>
        </a:xfrm>
      </xdr:grpSpPr>
      <xdr:sp macro="" textlink="">
        <xdr:nvSpPr>
          <xdr:cNvPr id="11" name="HEADER_RECT_01">
            <a:extLst>
              <a:ext uri="{FF2B5EF4-FFF2-40B4-BE49-F238E27FC236}">
                <a16:creationId xmlns:a16="http://schemas.microsoft.com/office/drawing/2014/main" id="{4852A7A9-42B3-4F15-A643-318E3805F205}"/>
              </a:ext>
            </a:extLst>
          </xdr:cNvPr>
          <xdr:cNvSpPr/>
        </xdr:nvSpPr>
        <xdr:spPr>
          <a:xfrm>
            <a:off x="38100" y="580231"/>
            <a:ext cx="8460581" cy="274320"/>
          </a:xfrm>
          <a:prstGeom prst="rect">
            <a:avLst/>
          </a:prstGeom>
          <a:solidFill>
            <a:srgbClr val="111F66"/>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12" name="HEADER_TEXT">
            <a:extLst>
              <a:ext uri="{FF2B5EF4-FFF2-40B4-BE49-F238E27FC236}">
                <a16:creationId xmlns:a16="http://schemas.microsoft.com/office/drawing/2014/main" id="{3A20C027-9004-4AA9-B290-7E89A29BF693}"/>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BB58E823-72EC-43F8-895B-B81076A46F0C}" type="TxLink">
              <a:rPr lang="en-US" sz="1400" b="1" i="0" u="none" strike="noStrike">
                <a:solidFill>
                  <a:schemeClr val="bg1"/>
                </a:solidFill>
                <a:latin typeface="Calibri"/>
                <a:cs typeface="Calibri"/>
              </a:rPr>
              <a:pPr algn="ctr"/>
              <a:t>Zero-Percent Development Advance (ZDA) Program Application Form</a:t>
            </a:fld>
            <a:endParaRPr lang="en-US" sz="5400" b="1" i="0" u="none" strike="noStrike">
              <a:solidFill>
                <a:schemeClr val="bg1"/>
              </a:solidFill>
              <a:latin typeface="Calibri"/>
            </a:endParaRPr>
          </a:p>
        </xdr:txBody>
      </xdr:sp>
      <xdr:cxnSp macro="">
        <xdr:nvCxnSpPr>
          <xdr:cNvPr id="13" name="HEADER_RECT_03">
            <a:extLst>
              <a:ext uri="{FF2B5EF4-FFF2-40B4-BE49-F238E27FC236}">
                <a16:creationId xmlns:a16="http://schemas.microsoft.com/office/drawing/2014/main" id="{5DE66448-9C96-4243-8A21-61497AD07BFB}"/>
              </a:ext>
            </a:extLst>
          </xdr:cNvPr>
          <xdr:cNvCxnSpPr/>
        </xdr:nvCxnSpPr>
        <xdr:spPr>
          <a:xfrm>
            <a:off x="35721" y="906859"/>
            <a:ext cx="8451437" cy="0"/>
          </a:xfrm>
          <a:prstGeom prst="line">
            <a:avLst/>
          </a:prstGeom>
          <a:ln w="22225">
            <a:solidFill>
              <a:srgbClr val="111F66"/>
            </a:solidFill>
          </a:ln>
        </xdr:spPr>
        <xdr:style>
          <a:lnRef idx="1">
            <a:schemeClr val="accent1"/>
          </a:lnRef>
          <a:fillRef idx="0">
            <a:schemeClr val="accent1"/>
          </a:fillRef>
          <a:effectRef idx="0">
            <a:schemeClr val="accent1"/>
          </a:effectRef>
          <a:fontRef idx="minor">
            <a:schemeClr val="tx1"/>
          </a:fontRef>
        </xdr:style>
      </xdr:cxnSp>
      <xdr:cxnSp macro="">
        <xdr:nvCxnSpPr>
          <xdr:cNvPr id="14" name="HEADER_RECT_02">
            <a:extLst>
              <a:ext uri="{FF2B5EF4-FFF2-40B4-BE49-F238E27FC236}">
                <a16:creationId xmlns:a16="http://schemas.microsoft.com/office/drawing/2014/main" id="{FABE2893-9251-4C9C-A51C-8A11F3C9CB93}"/>
              </a:ext>
            </a:extLst>
          </xdr:cNvPr>
          <xdr:cNvCxnSpPr/>
        </xdr:nvCxnSpPr>
        <xdr:spPr>
          <a:xfrm>
            <a:off x="35721" y="875109"/>
            <a:ext cx="8451437" cy="0"/>
          </a:xfrm>
          <a:prstGeom prst="line">
            <a:avLst/>
          </a:prstGeom>
          <a:ln w="22225">
            <a:solidFill>
              <a:srgbClr val="111F6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D6EA48-4708-4B11-91F3-F6BA678F655E}" name="TBL_APP_LOANPOOL" displayName="TBL_APP_LOANPOOL" ref="B15:P265" totalsRowShown="0" headerRowDxfId="22" dataDxfId="20" headerRowBorderDxfId="21" tableBorderDxfId="19" totalsRowBorderDxfId="18">
  <autoFilter ref="B15:P265" xr:uid="{46B0EC07-DF2A-4822-8C45-6AD362857F0E}"/>
  <tableColumns count="15">
    <tableColumn id="1" xr3:uid="{A318C65B-0744-48F0-B248-71E9886697EC}" name="REC_STATUS_CODE" dataDxfId="17">
      <calculatedColumnFormula>IF(TBL_APP_LOANPOOL[[#This Row],[RECORD_STARTED]],IF(TBL_APP_LOANPOOL[[#This Row],[ERROR_COUNT]]&gt;0,-1,IF(TBL_APP_LOANPOOL[[#This Row],[REQ_FIELDS_POPULATED]],1,0)),"")</calculatedColumnFormula>
    </tableColumn>
    <tableColumn id="2" xr3:uid="{DC745A97-DB82-4E13-9960-3A4654EEB5DB}" name="ROW_ID" dataDxfId="16">
      <calculatedColumnFormula>ROW()-ROW(TBL_APP_LOANPOOL[[#Headers],[ROW_ID]])</calculatedColumnFormula>
    </tableColumn>
    <tableColumn id="8" xr3:uid="{39C21585-B202-4C5E-BA4A-73925866328B}" name="LOAN_TYPE" dataDxfId="15"/>
    <tableColumn id="4" xr3:uid="{A94558CB-65C0-4554-8809-EE9E46872C41}" name="SETTLEMENT_DATE" dataDxfId="14"/>
    <tableColumn id="5" xr3:uid="{1F47ACB1-1091-46CF-A245-280669134F74}" name="LOAN_AMOUNT" dataDxfId="13" dataCellStyle="Currency"/>
    <tableColumn id="9" xr3:uid="{0D139E00-272D-464A-BB4E-E20D17F57DD1}" name="LOAN_RATE" dataDxfId="12" dataCellStyle="Percent"/>
    <tableColumn id="6" xr3:uid="{B21FE16F-099F-4A76-A097-B9CCD7C8652D}" name="LOAN_PURPOSE" dataDxfId="11"/>
    <tableColumn id="7" xr3:uid="{88104CDA-90C6-41D8-A79F-454ADEA0429B}" name="LOAN_PURPOSE_OTHER" dataDxfId="10"/>
    <tableColumn id="12" xr3:uid="{460DD167-C4A8-40DF-9509-55259CE31544}" name="PROP_ADDR_CITY" dataDxfId="9"/>
    <tableColumn id="13" xr3:uid="{D97224AF-A467-4842-AFBA-694CA6219FAD}" name="PROP_ADDR_STATE" dataDxfId="8"/>
    <tableColumn id="14" xr3:uid="{4B799ED6-6816-47B4-AB8B-292912136B07}" name="PROP_ADDR_ZIP" dataDxfId="7"/>
    <tableColumn id="15" xr3:uid="{C7A361AB-D35E-4FF0-8C66-DDD3D49B1492}" name="PROP_ADDR_COUNTY" dataDxfId="6"/>
    <tableColumn id="25" xr3:uid="{92D57BF9-259B-475E-B23E-890F34356FEF}" name="RECORD_STARTED" dataDxfId="5">
      <calculatedColumnFormula>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calculatedColumnFormula>
    </tableColumn>
    <tableColumn id="26" xr3:uid="{6BE38F92-D414-480F-BDCA-FC291CEC05BE}" name="REQ_FIELDS_POPULATED" dataDxfId="4">
      <calculatedColumnFormula>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calculatedColumnFormula>
    </tableColumn>
    <tableColumn id="27" xr3:uid="{92717B22-92BA-4C05-AB49-9797FDEC157D}" name="ERROR_COUNT" dataDxfId="3">
      <calculatedColumnFormula>SUM(
IF(AND(TBL_APP_LOANPOOL[[#This Row],[LOAN_PURPOSE]]&lt;&gt;"Other",TBL_APP_LOANPOOL[[#This Row],[LOAN_PURPOSE_OTHER]]&lt;&gt;""),1,0)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61745-F87F-4460-AC99-BBAB15FF2982}" name="TBL_LOOKUP_PROGRAMS" displayName="TBL_LOOKUP_PROGRAMS" ref="A2:C6" totalsRowShown="0">
  <autoFilter ref="A2:C6" xr:uid="{A9D09737-29A5-4159-83A4-3DBFEE0C8A25}"/>
  <tableColumns count="3">
    <tableColumn id="1" xr3:uid="{4E70BDC9-5D8B-4B06-82AF-70B1693663F7}" name="PROGRAM_CODE"/>
    <tableColumn id="2" xr3:uid="{366F52AE-3A84-438D-A5F7-AA4D8DA76E1C}" name="PROGRAM_SHORTNAME"/>
    <tableColumn id="3" xr3:uid="{14B61756-3AE5-4299-B194-30DD4E686D4F}" name="PROGRAM_DESCRIPTIO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F6B2C-E6A0-4F61-98F5-5D2B121B16F2}" name="TBL_LOOKUP_APP_TARGETS" displayName="TBL_LOOKUP_APP_TARGETS" ref="E2:G6" totalsRowShown="0">
  <autoFilter ref="E2:G6" xr:uid="{1CFEBADA-829E-4FE6-92C7-174DF9CCB267}"/>
  <tableColumns count="3">
    <tableColumn id="1" xr3:uid="{79E6FD8B-C109-4E02-94F1-BA4A0A3DE6AE}" name="PROGRAM_LOANTYPE_CODE"/>
    <tableColumn id="2" xr3:uid="{AC6614F9-3D40-4A9C-9E69-C1EA58700D0C}" name="APP_TAB_TARGET" dataDxfId="2"/>
    <tableColumn id="3" xr3:uid="{CF0457A3-2F90-4FF2-98CC-DFFC926A83B5}" name="CERT_TAB_TARGET" dataDxfId="1"/>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7AA8EF-2E8F-4EDF-9D6C-EC7CD48ADD7C}" name="TBL_LOOKUP_STATES" displayName="TBL_LOOKUP_STATES" ref="I2:J58" totalsRowShown="0">
  <autoFilter ref="I2:J58" xr:uid="{196107DE-2250-42F8-A4D4-B1445592BAAD}"/>
  <sortState xmlns:xlrd2="http://schemas.microsoft.com/office/spreadsheetml/2017/richdata2" ref="I3:J53">
    <sortCondition ref="I3:I53"/>
  </sortState>
  <tableColumns count="2">
    <tableColumn id="1" xr3:uid="{046A07D5-DB0F-4182-BA3C-5B7102748FB9}" name="STATE_CODE"/>
    <tableColumn id="2" xr3:uid="{E0BECAF6-C5A0-4E1D-B8F4-61037334C4CE}" name="STATE_NAM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C6631-00FA-4565-B2B3-5EED8FAF61E2}" name="TBL_LOOKUP_COUNTIES" displayName="TBL_LOOKUP_COUNTIES" ref="L2:N3262" totalsRowShown="0">
  <autoFilter ref="L2:N3262" xr:uid="{AFA93630-A7FA-4834-9834-810382D3C390}"/>
  <tableColumns count="3">
    <tableColumn id="1" xr3:uid="{0DA02376-0DCB-4E47-BAF7-9921E90A7E22}" name="ID"/>
    <tableColumn id="2" xr3:uid="{C142093B-9E10-43F3-A99C-0D6E3661E9FE}" name="STATE_CODE"/>
    <tableColumn id="3" xr3:uid="{6D54454B-9DF3-4F88-A954-E47C5360B678}" name="COUNTY_CODE"/>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D97A29-6887-472D-8F19-85B21F27395A}" name="TBL_LOOKUP_COUNTY_PLACEHOLDER" displayName="TBL_LOOKUP_COUNTY_PLACEHOLDER" ref="P2:P3" totalsRowShown="0">
  <autoFilter ref="P2:P3" xr:uid="{C02CB338-55B4-43CE-A409-CD37214AA9A0}"/>
  <tableColumns count="1">
    <tableColumn id="1" xr3:uid="{2C0DE584-6052-4348-9474-4AD8D27913CE}" name="COUNTY_PLACEHOLDER"/>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CB883C-1AB3-4D09-AAC0-EE8352658E34}" name="TBL_LOOKUP_LOANSEC_TYPE" displayName="TBL_LOOKUP_LOANSEC_TYPE" ref="R2:R4" totalsRowShown="0">
  <autoFilter ref="R2:R4" xr:uid="{D39D1628-B4C4-40D7-846B-DD49F6C36B42}"/>
  <tableColumns count="1">
    <tableColumn id="1" xr3:uid="{7491F071-640C-4238-B7A1-505570D996E1}" name="LOANSEC_TYPE"/>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2273D-5D69-4A13-ADD4-4412328A2919}" name="TBL_LOOKUP_LOANPURPOSE" displayName="TBL_LOOKUP_LOANPURPOSE" ref="T2:U36" totalsRowShown="0">
  <autoFilter ref="T2:U36" xr:uid="{159F05ED-020E-43BC-BC40-DF7C714F844A}"/>
  <tableColumns count="2">
    <tableColumn id="2" xr3:uid="{2D7C1D06-DBAE-4633-90E1-2F1D02254202}" name="PROGRAM_CODE"/>
    <tableColumn id="1" xr3:uid="{D371D5BF-3A72-445C-A15E-409E47703503}" name="LOAN_PURPOS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DD9507-719E-48D5-A6A5-611454BC1EFE}" name="TBL_LOOKUP_YESNO" displayName="TBL_LOOKUP_YESNO" ref="W2:W4" totalsRowShown="0">
  <autoFilter ref="W2:W4" xr:uid="{4066C603-8740-402A-B358-C6C1BAE9B6D9}"/>
  <tableColumns count="1">
    <tableColumn id="1" xr3:uid="{61698A6A-1402-4668-BB02-3557A2713BD7}" name="LOOKUP_YESNO"/>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7F0982-8FF0-4313-97D1-0520135F04B8}" name="TBL_LOOKUP_YESNONA" displayName="TBL_LOOKUP_YESNONA" ref="Y2:Y5" totalsRowShown="0">
  <autoFilter ref="Y2:Y5" xr:uid="{E27765D5-D947-4801-8955-F86787866A9A}"/>
  <tableColumns count="1">
    <tableColumn id="1" xr3:uid="{4067E546-4E6F-431F-99BC-E21F14826A42}" name="LOOKUP_YESNONA"/>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FC3376-D17F-4B36-8E07-FEC9249264C0}" name="TBL_DBDATA_ATTRIBUTES" displayName="TBL_DBDATA_ATTRIBUTES" ref="A3:C9" totalsRowShown="0">
  <autoFilter ref="A3:C9" xr:uid="{9731EC0F-6479-48A7-AEC4-8ADB7B595BC9}"/>
  <tableColumns count="3">
    <tableColumn id="1" xr3:uid="{5194384F-3E9C-4949-99A9-6132068D4580}" name="ATTR_ID"/>
    <tableColumn id="2" xr3:uid="{9C82C0B2-1710-49D3-AFE7-2E4B22E996D7}" name="ATTR_DESC"/>
    <tableColumn id="3" xr3:uid="{0FA21EE7-3872-4D71-AF08-047911D8DB60}" name="ATTR_VA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ACB678-15A2-49EC-AA9E-EC1FC037D057}" name="TBL_DBCONFIG_ATTRIBUTES" displayName="TBL_DBCONFIG_ATTRIBUTES" ref="A3:E10" totalsRowShown="0">
  <autoFilter ref="A3:E10" xr:uid="{DD91FC55-AB99-43F8-B17F-16D95676D954}"/>
  <tableColumns count="5">
    <tableColumn id="1" xr3:uid="{C0B45A8F-C48A-445D-B2CD-315184CA16F3}" name="CONFIG_VAR"/>
    <tableColumn id="2" xr3:uid="{80613FC7-F6E3-4A3B-8F94-7EEB4145A13B}" name="CONFIG_DESC"/>
    <tableColumn id="3" xr3:uid="{925ECE00-78AB-4296-A296-36151FD456F9}" name="CONFIG_TYPE"/>
    <tableColumn id="4" xr3:uid="{861D239A-1DC0-46D3-AAA7-31348A4A3E7A}" name="CONFIG_VALUE" dataDxfId="0"/>
    <tableColumn id="5" xr3:uid="{A260E8F3-A5F3-4922-ADF5-40060BB871AC}" name="ACTIV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hlbny.com/fact_sheets/zda-overview-guidelines/" TargetMode="External"/><Relationship Id="rId1" Type="http://schemas.openxmlformats.org/officeDocument/2006/relationships/hyperlink" Target="https://www.fhlbny.com/business-lines/credit-produc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08AB-B1C1-432E-BF4A-7BAFB4AE8103}">
  <sheetPr codeName="Sheet1">
    <tabColor theme="8"/>
    <pageSetUpPr fitToPage="1"/>
  </sheetPr>
  <dimension ref="A1:H20"/>
  <sheetViews>
    <sheetView showGridLines="0" showRowColHeaders="0" tabSelected="1" topLeftCell="C1" zoomScaleNormal="100" workbookViewId="0">
      <selection activeCell="D4" sqref="D4:F4"/>
    </sheetView>
  </sheetViews>
  <sheetFormatPr defaultColWidth="0" defaultRowHeight="15" zeroHeight="1" x14ac:dyDescent="0.25"/>
  <cols>
    <col min="1" max="1" width="24.7109375" hidden="1" customWidth="1"/>
    <col min="2" max="2" width="42.42578125" hidden="1" customWidth="1"/>
    <col min="3" max="3" width="2.42578125" customWidth="1"/>
    <col min="4" max="4" width="20.7109375" customWidth="1"/>
    <col min="5" max="5" width="77.7109375" customWidth="1"/>
    <col min="6" max="6" width="20.7109375" customWidth="1"/>
    <col min="7" max="7" width="2.42578125" customWidth="1"/>
    <col min="8" max="8" width="0" hidden="1" customWidth="1"/>
    <col min="9" max="16384" width="9.140625" hidden="1"/>
  </cols>
  <sheetData>
    <row r="1" spans="1:7" ht="72.75" customHeight="1" x14ac:dyDescent="0.25">
      <c r="A1" s="9" t="s">
        <v>5396</v>
      </c>
      <c r="B1" s="9" t="s">
        <v>5397</v>
      </c>
      <c r="C1" s="8"/>
      <c r="D1" s="8"/>
      <c r="E1" s="8"/>
      <c r="F1" s="8"/>
      <c r="G1" s="8"/>
    </row>
    <row r="2" spans="1:7" ht="25.5" customHeight="1" x14ac:dyDescent="0.25">
      <c r="A2" s="10" t="s">
        <v>5398</v>
      </c>
      <c r="B2" s="14" t="str">
        <f>CONFIG_FORM_TITLE</f>
        <v>Zero-Percent Development Advance (ZDA) Program Application Form</v>
      </c>
      <c r="C2" s="8"/>
      <c r="D2" s="8"/>
      <c r="E2" s="8"/>
      <c r="F2" s="8"/>
      <c r="G2" s="8"/>
    </row>
    <row r="3" spans="1:7" ht="26.1" customHeight="1" x14ac:dyDescent="0.25">
      <c r="A3" s="10" t="s">
        <v>5401</v>
      </c>
      <c r="B3" s="11" t="str">
        <f>IF(D4="","",D4)</f>
        <v/>
      </c>
      <c r="C3" s="8"/>
      <c r="D3" s="15" t="s">
        <v>5405</v>
      </c>
      <c r="E3" s="15"/>
      <c r="F3" s="15"/>
      <c r="G3" s="8"/>
    </row>
    <row r="4" spans="1:7" ht="24" customHeight="1" x14ac:dyDescent="0.25">
      <c r="A4" s="10" t="s">
        <v>5403</v>
      </c>
      <c r="B4" s="14" t="str">
        <f>ATTR_PROG_CODE</f>
        <v/>
      </c>
      <c r="C4" s="8"/>
      <c r="D4" s="89"/>
      <c r="E4" s="90"/>
      <c r="F4" s="91"/>
      <c r="G4" s="8"/>
    </row>
    <row r="5" spans="1:7" x14ac:dyDescent="0.25">
      <c r="A5" s="10"/>
      <c r="B5" s="11"/>
    </row>
    <row r="6" spans="1:7" ht="21.75" customHeight="1" x14ac:dyDescent="0.25">
      <c r="A6" s="10" t="s">
        <v>9</v>
      </c>
      <c r="B6" s="14" t="str">
        <f>IF(ATTR_APP_TAB_TARGET="","",ATTR_APP_TAB_TARGET&amp;"!TARGET_TOP")</f>
        <v/>
      </c>
    </row>
    <row r="7" spans="1:7" ht="20.100000000000001" customHeight="1" x14ac:dyDescent="0.25">
      <c r="A7" s="10" t="s">
        <v>5407</v>
      </c>
      <c r="B7" s="11" t="str">
        <f>"Start "&amp;B3&amp;" Application"</f>
        <v>Start  Application</v>
      </c>
      <c r="E7" s="92" t="str">
        <f>HYPERLINK("#"&amp;$B$6,$B$7)</f>
        <v>Start  Application</v>
      </c>
    </row>
    <row r="8" spans="1:7" ht="20.100000000000001" customHeight="1" x14ac:dyDescent="0.25">
      <c r="A8" s="10" t="s">
        <v>11</v>
      </c>
      <c r="B8" s="11" t="str">
        <f>ATTR_PROG_SHORTNAME</f>
        <v/>
      </c>
      <c r="E8" s="93"/>
    </row>
    <row r="9" spans="1:7" ht="15.75" customHeight="1" x14ac:dyDescent="0.25">
      <c r="A9" s="10" t="s">
        <v>5408</v>
      </c>
      <c r="B9" s="17" t="s">
        <v>5495</v>
      </c>
    </row>
    <row r="10" spans="1:7" x14ac:dyDescent="0.25">
      <c r="A10" s="10" t="s">
        <v>5409</v>
      </c>
      <c r="B10" s="11" t="s">
        <v>5497</v>
      </c>
    </row>
    <row r="11" spans="1:7" ht="36" customHeight="1" x14ac:dyDescent="0.25">
      <c r="A11" s="10" t="s">
        <v>5410</v>
      </c>
      <c r="B11" s="16" t="s">
        <v>5499</v>
      </c>
      <c r="D11" s="96" t="s">
        <v>5404</v>
      </c>
      <c r="E11" s="96"/>
      <c r="F11" s="96"/>
    </row>
    <row r="12" spans="1:7" x14ac:dyDescent="0.25">
      <c r="A12" s="10" t="s">
        <v>5411</v>
      </c>
      <c r="B12" s="11" t="s">
        <v>5498</v>
      </c>
    </row>
    <row r="13" spans="1:7" ht="21.75" customHeight="1" x14ac:dyDescent="0.25">
      <c r="A13" s="10" t="s">
        <v>5412</v>
      </c>
      <c r="B13" s="16"/>
      <c r="C13" s="97" t="s">
        <v>5406</v>
      </c>
      <c r="D13" s="98"/>
      <c r="E13" s="98"/>
      <c r="F13" s="98"/>
      <c r="G13" s="98"/>
    </row>
    <row r="14" spans="1:7" ht="21.95" customHeight="1" x14ac:dyDescent="0.25">
      <c r="A14" s="10" t="s">
        <v>5413</v>
      </c>
      <c r="B14" s="11"/>
      <c r="C14" s="12">
        <f>IF(D14&lt;&gt;"",0,"")</f>
        <v>0</v>
      </c>
      <c r="D14" s="99" t="str">
        <f>IF(B9&lt;&gt;"",HYPERLINK(B9,IF(B10&lt;&gt;"",B10,B9)),"")</f>
        <v>ZDA Program Page</v>
      </c>
      <c r="E14" s="100"/>
      <c r="F14" s="100"/>
      <c r="G14" s="13"/>
    </row>
    <row r="15" spans="1:7" ht="21.95" customHeight="1" x14ac:dyDescent="0.25">
      <c r="A15" s="10" t="s">
        <v>5414</v>
      </c>
      <c r="B15" s="11"/>
      <c r="C15" s="12">
        <f t="shared" ref="C15:C19" si="0">IF(D15&lt;&gt;"",0,"")</f>
        <v>0</v>
      </c>
      <c r="D15" s="99" t="str">
        <f>IF(B11&lt;&gt;"",HYPERLINK(B11,IF(B12&lt;&gt;"",B12,B11)),"")</f>
        <v>ZDA Overview &amp; Guidelines</v>
      </c>
      <c r="E15" s="100"/>
      <c r="F15" s="100"/>
      <c r="G15" s="13"/>
    </row>
    <row r="16" spans="1:7" ht="21.95" customHeight="1" x14ac:dyDescent="0.25">
      <c r="A16" s="10" t="s">
        <v>5415</v>
      </c>
      <c r="B16" s="11"/>
      <c r="C16" s="12" t="str">
        <f t="shared" si="0"/>
        <v/>
      </c>
      <c r="D16" s="99" t="str">
        <f>IF(B13&lt;&gt;"",HYPERLINK(B13,IF(B14&lt;&gt;"",B14,B13)),"")</f>
        <v/>
      </c>
      <c r="E16" s="100"/>
      <c r="F16" s="100"/>
      <c r="G16" s="13"/>
    </row>
    <row r="17" spans="1:7" ht="21.95" customHeight="1" x14ac:dyDescent="0.25">
      <c r="A17" s="10" t="s">
        <v>5416</v>
      </c>
      <c r="B17" s="11"/>
      <c r="C17" s="12" t="str">
        <f t="shared" si="0"/>
        <v/>
      </c>
      <c r="D17" s="99" t="str">
        <f>IF(B15&lt;&gt;"",HYPERLINK(B15,IF(B16&lt;&gt;"",B16,B15)),"")</f>
        <v/>
      </c>
      <c r="E17" s="100"/>
      <c r="F17" s="100"/>
      <c r="G17" s="13"/>
    </row>
    <row r="18" spans="1:7" ht="21.95" customHeight="1" x14ac:dyDescent="0.25">
      <c r="A18" s="10" t="s">
        <v>5417</v>
      </c>
      <c r="B18" s="11"/>
      <c r="C18" s="12" t="str">
        <f t="shared" si="0"/>
        <v/>
      </c>
      <c r="D18" s="99" t="str">
        <f>IF(B17&lt;&gt;"",HYPERLINK(B17,IF(B18&lt;&gt;"",B18,B17)),"")</f>
        <v/>
      </c>
      <c r="E18" s="100"/>
      <c r="F18" s="100"/>
      <c r="G18" s="13"/>
    </row>
    <row r="19" spans="1:7" ht="21.95" customHeight="1" x14ac:dyDescent="0.25">
      <c r="A19" s="10" t="s">
        <v>5418</v>
      </c>
      <c r="B19" s="11"/>
      <c r="C19" s="12" t="str">
        <f t="shared" si="0"/>
        <v/>
      </c>
      <c r="D19" s="99" t="str">
        <f>IF(B19&lt;&gt;"",HYPERLINK(B19,IF(B20&lt;&gt;"",B20,B19)),"")</f>
        <v/>
      </c>
      <c r="E19" s="100"/>
      <c r="F19" s="100"/>
      <c r="G19" s="13"/>
    </row>
    <row r="20" spans="1:7" ht="21" customHeight="1" x14ac:dyDescent="0.25">
      <c r="A20" s="10" t="s">
        <v>5419</v>
      </c>
      <c r="B20" s="11"/>
      <c r="C20" s="94" t="str">
        <f>CONFIG_DOC_NAME</f>
        <v>ZDA-002: Zero-Percent Development Advance (ZDA) Program Application Form</v>
      </c>
      <c r="D20" s="95"/>
      <c r="E20" s="95"/>
      <c r="F20" s="95"/>
      <c r="G20" s="95"/>
    </row>
  </sheetData>
  <sheetProtection algorithmName="SHA-512" hashValue="eO8v4A2Jo90AAKxqmY+d1DZY/FmRfveXGOMuz/uBc/+xCJ6vXTs8II9HMWM04IeyaoBbnxgxqzh1+ri7m3S9Mw==" saltValue="TjlY8oRud4oO9m8tSDOS9Q==" spinCount="100000" sheet="1" objects="1" scenarios="1"/>
  <mergeCells count="11">
    <mergeCell ref="D4:F4"/>
    <mergeCell ref="E7:E8"/>
    <mergeCell ref="C20:G20"/>
    <mergeCell ref="D11:F11"/>
    <mergeCell ref="C13:G13"/>
    <mergeCell ref="D14:F14"/>
    <mergeCell ref="D15:F15"/>
    <mergeCell ref="D16:F16"/>
    <mergeCell ref="D17:F17"/>
    <mergeCell ref="D18:F18"/>
    <mergeCell ref="D19:F19"/>
  </mergeCells>
  <conditionalFormatting sqref="E7:E8">
    <cfRule type="expression" dxfId="28" priority="6">
      <formula>($B$6="")</formula>
    </cfRule>
  </conditionalFormatting>
  <conditionalFormatting sqref="C14">
    <cfRule type="iconSet" priority="2">
      <iconSet iconSet="4RedToBlack" showValue="0">
        <cfvo type="percent" val="0"/>
        <cfvo type="num" val="0"/>
        <cfvo type="num" val="1"/>
        <cfvo type="num" val="2"/>
      </iconSet>
    </cfRule>
  </conditionalFormatting>
  <conditionalFormatting sqref="C15:C19">
    <cfRule type="iconSet" priority="1">
      <iconSet iconSet="4RedToBlack" showValue="0">
        <cfvo type="percent" val="0"/>
        <cfvo type="num" val="0"/>
        <cfvo type="num" val="1"/>
        <cfvo type="num" val="2"/>
      </iconSet>
    </cfRule>
  </conditionalFormatting>
  <dataValidations count="1">
    <dataValidation type="list" allowBlank="1" showInputMessage="1" showErrorMessage="1" sqref="D4:F4" xr:uid="{2D2174F6-0BEA-4746-AD81-3B7D4F85904D}">
      <formula1>RANGE_LOOKUP_PROGRAM_DESCRIPTIONS</formula1>
    </dataValidation>
  </dataValidations>
  <hyperlinks>
    <hyperlink ref="B9" r:id="rId1" location="ZDA" xr:uid="{422E3552-39CC-4E7F-8487-2887FCCB206A}"/>
    <hyperlink ref="B11" r:id="rId2" xr:uid="{9528D04B-9FE5-404C-81BB-C7CF288BEACC}"/>
  </hyperlinks>
  <pageMargins left="0.7" right="0.7" top="0.75" bottom="0.75" header="0.3" footer="0.3"/>
  <pageSetup scale="72" fitToHeight="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3147-655A-48DC-AAE9-37265DAC2D93}">
  <sheetPr codeName="Sheet4">
    <tabColor theme="9"/>
    <pageSetUpPr fitToPage="1"/>
  </sheetPr>
  <dimension ref="A1:Q266"/>
  <sheetViews>
    <sheetView showGridLines="0" showRowColHeaders="0" zoomScaleNormal="100" workbookViewId="0">
      <pane ySplit="13" topLeftCell="A14" activePane="bottomLeft" state="frozen"/>
      <selection pane="bottomLeft" activeCell="B6" sqref="B6:E6"/>
    </sheetView>
  </sheetViews>
  <sheetFormatPr defaultColWidth="0" defaultRowHeight="15" zeroHeight="1" x14ac:dyDescent="0.25"/>
  <cols>
    <col min="1" max="1" width="1.28515625" customWidth="1"/>
    <col min="2" max="2" width="5.85546875" customWidth="1"/>
    <col min="3" max="3" width="7.85546875" customWidth="1"/>
    <col min="4" max="4" width="12.28515625" customWidth="1"/>
    <col min="5" max="5" width="16.85546875" customWidth="1"/>
    <col min="6" max="6" width="23.7109375" customWidth="1"/>
    <col min="7" max="7" width="22.28515625" customWidth="1"/>
    <col min="8" max="8" width="49" customWidth="1"/>
    <col min="9" max="9" width="39" customWidth="1"/>
    <col min="10" max="10" width="27.85546875" customWidth="1"/>
    <col min="11" max="11" width="15.42578125" customWidth="1"/>
    <col min="12" max="12" width="19.28515625" customWidth="1"/>
    <col min="13" max="13" width="21.7109375" customWidth="1"/>
    <col min="14" max="14" width="19" hidden="1" customWidth="1"/>
    <col min="15" max="15" width="25" hidden="1" customWidth="1"/>
    <col min="16" max="16" width="16.42578125" hidden="1" customWidth="1"/>
    <col min="17" max="17" width="1.5703125" customWidth="1"/>
    <col min="18" max="16384" width="9.140625" hidden="1"/>
  </cols>
  <sheetData>
    <row r="1" spans="1:17" ht="22.5" customHeight="1" x14ac:dyDescent="0.25">
      <c r="A1" s="82"/>
      <c r="B1" s="83" t="str">
        <f>ATTR_PROG_DESCRIPTION&amp;" Application"</f>
        <v xml:space="preserve"> Application</v>
      </c>
      <c r="C1" s="84"/>
      <c r="D1" s="84"/>
      <c r="E1" s="85"/>
      <c r="F1" s="85"/>
      <c r="G1" s="85"/>
      <c r="H1" s="85"/>
      <c r="I1" s="86"/>
      <c r="J1" s="86"/>
      <c r="K1" s="86"/>
      <c r="L1" s="86"/>
      <c r="M1" s="86"/>
      <c r="N1" s="86"/>
      <c r="O1" s="86"/>
      <c r="P1" s="86"/>
      <c r="Q1" s="86"/>
    </row>
    <row r="2" spans="1:17" ht="8.1" customHeight="1" x14ac:dyDescent="0.25"/>
    <row r="3" spans="1:17" ht="20.100000000000001" customHeight="1" x14ac:dyDescent="0.25">
      <c r="A3" s="20"/>
      <c r="B3" s="36" t="s">
        <v>5420</v>
      </c>
      <c r="C3" s="23"/>
      <c r="D3" s="23"/>
      <c r="E3" s="22"/>
      <c r="F3" s="21"/>
      <c r="G3" s="21"/>
      <c r="H3" s="21"/>
      <c r="I3" s="21"/>
      <c r="J3" s="21"/>
      <c r="K3" s="21"/>
      <c r="L3" s="21"/>
      <c r="M3" s="21"/>
      <c r="N3" s="21"/>
      <c r="O3" s="21"/>
      <c r="P3" s="21"/>
      <c r="Q3" s="21"/>
    </row>
    <row r="4" spans="1:17" ht="12" customHeight="1" x14ac:dyDescent="0.25"/>
    <row r="5" spans="1:17" ht="20.100000000000001" customHeight="1" x14ac:dyDescent="0.25">
      <c r="B5" s="101" t="s">
        <v>5439</v>
      </c>
      <c r="C5" s="102"/>
      <c r="D5" s="102"/>
      <c r="E5" s="103"/>
      <c r="F5" s="69" t="s">
        <v>5438</v>
      </c>
      <c r="G5" s="30" t="s">
        <v>5440</v>
      </c>
      <c r="H5" s="80" t="s">
        <v>5442</v>
      </c>
      <c r="I5" s="30" t="s">
        <v>5443</v>
      </c>
      <c r="J5" s="30" t="s">
        <v>5449</v>
      </c>
      <c r="K5" s="30" t="s">
        <v>5448</v>
      </c>
      <c r="L5" s="30" t="s">
        <v>5451</v>
      </c>
    </row>
    <row r="6" spans="1:17" ht="20.100000000000001" customHeight="1" x14ac:dyDescent="0.25">
      <c r="B6" s="104"/>
      <c r="C6" s="105"/>
      <c r="D6" s="105"/>
      <c r="E6" s="106"/>
      <c r="F6" s="70" t="str">
        <f>ATTR_PROG_CODE</f>
        <v/>
      </c>
      <c r="G6" s="32">
        <f>SUM(TBL_APP_LOANPOOL[LOAN_AMOUNT])</f>
        <v>0</v>
      </c>
      <c r="H6" s="81" t="e">
        <f ca="1">HYPERLINK("#"&amp;ATTR_CERT_TAB_TARGET&amp;"!TARGET_TOP",IF(I6="No","Complete Certification","View Certification"))</f>
        <v>#REF!</v>
      </c>
      <c r="I6" s="35" t="e" cm="1">
        <f t="array" aca="1" ref="I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J6" s="37" t="e" cm="1">
        <f t="array" aca="1" ref="J6" ca="1">IF(INDIRECT(ATTR_CERT_TAB_TARGET&amp;"!CERT_MEMBER_REPRESENTATIVE_NAME")&lt;&gt;"",INDIRECT(ATTR_CERT_TAB_TARGET&amp;"!CERT_MEMBER_REPRESENTATIVE_NAME"),"")</f>
        <v>#REF!</v>
      </c>
      <c r="K6" s="71" t="e" cm="1">
        <f t="array" aca="1" ref="K6" ca="1">IF(INDIRECT(ATTR_CERT_TAB_TARGET&amp;"!CERT_DATE")&lt;&gt;"",INDIRECT(ATTR_CERT_TAB_TARGET&amp;"!CERT_DATE"),"")</f>
        <v>#REF!</v>
      </c>
      <c r="L6" s="35" t="e">
        <f ca="1">IF(AND(I6="Yes",COUNTIF(TBL_APP_LOANPOOL[REC_STATUS_CODE],1)&gt;0,COUNTIF(TBL_APP_LOANPOOL[REC_STATUS_CODE],"&lt;1")=0),"Yes","No")</f>
        <v>#REF!</v>
      </c>
    </row>
    <row r="7" spans="1:17" ht="12" customHeight="1" x14ac:dyDescent="0.25"/>
    <row r="8" spans="1:17" ht="20.100000000000001" customHeight="1" x14ac:dyDescent="0.25">
      <c r="A8" s="20"/>
      <c r="B8" s="36" t="s">
        <v>5481</v>
      </c>
      <c r="C8" s="23"/>
      <c r="D8" s="23"/>
      <c r="E8" s="20"/>
      <c r="F8" s="20"/>
      <c r="G8" s="20"/>
      <c r="H8" s="20"/>
      <c r="I8" s="20"/>
      <c r="J8" s="20"/>
      <c r="K8" s="20"/>
      <c r="L8" s="20"/>
      <c r="M8" s="20"/>
      <c r="N8" s="21"/>
      <c r="O8" s="21"/>
      <c r="P8" s="21"/>
      <c r="Q8" s="21"/>
    </row>
    <row r="9" spans="1:17" ht="17.25" customHeight="1" x14ac:dyDescent="0.25">
      <c r="A9" s="51"/>
      <c r="B9" s="52" t="s">
        <v>5457</v>
      </c>
      <c r="C9" s="51"/>
      <c r="D9" s="51"/>
      <c r="E9" s="53">
        <v>0</v>
      </c>
      <c r="F9" s="54" t="s">
        <v>5456</v>
      </c>
      <c r="G9" s="53">
        <v>-1</v>
      </c>
      <c r="H9" s="54" t="s">
        <v>5441</v>
      </c>
      <c r="I9" s="51"/>
      <c r="J9" s="51"/>
      <c r="K9" s="51"/>
      <c r="L9" s="51"/>
      <c r="M9" s="51"/>
      <c r="N9" s="51"/>
      <c r="O9" s="51"/>
      <c r="P9" s="51"/>
      <c r="Q9" s="51"/>
    </row>
    <row r="10" spans="1:17" ht="7.5" customHeight="1" x14ac:dyDescent="0.25"/>
    <row r="11" spans="1:17" ht="19.5" customHeight="1" x14ac:dyDescent="0.25">
      <c r="D11" s="111" t="s">
        <v>5532</v>
      </c>
      <c r="E11" s="111"/>
      <c r="F11" s="111"/>
      <c r="G11" s="111"/>
      <c r="H11" s="111"/>
      <c r="I11" s="112"/>
      <c r="J11" s="107" t="s">
        <v>5480</v>
      </c>
      <c r="K11" s="108"/>
      <c r="L11" s="108"/>
      <c r="M11" s="108"/>
    </row>
    <row r="12" spans="1:17" x14ac:dyDescent="0.25">
      <c r="B12" s="116" t="s">
        <v>5435</v>
      </c>
      <c r="C12" s="116" t="s">
        <v>5436</v>
      </c>
      <c r="D12" s="109" t="s">
        <v>5530</v>
      </c>
      <c r="E12" s="109" t="s">
        <v>5437</v>
      </c>
      <c r="F12" s="109" t="s">
        <v>5482</v>
      </c>
      <c r="G12" s="109" t="s">
        <v>5493</v>
      </c>
      <c r="H12" s="109" t="s">
        <v>5483</v>
      </c>
      <c r="I12" s="118" t="s">
        <v>5485</v>
      </c>
      <c r="J12" s="118" t="s">
        <v>5444</v>
      </c>
      <c r="K12" s="118" t="s">
        <v>5445</v>
      </c>
      <c r="L12" s="118" t="s">
        <v>5446</v>
      </c>
      <c r="M12" s="118" t="s">
        <v>5447</v>
      </c>
    </row>
    <row r="13" spans="1:17" x14ac:dyDescent="0.25">
      <c r="B13" s="117"/>
      <c r="C13" s="117"/>
      <c r="D13" s="110"/>
      <c r="E13" s="110"/>
      <c r="F13" s="110"/>
      <c r="G13" s="110"/>
      <c r="H13" s="110"/>
      <c r="I13" s="109"/>
      <c r="J13" s="109"/>
      <c r="K13" s="109"/>
      <c r="L13" s="109"/>
      <c r="M13" s="109"/>
    </row>
    <row r="14" spans="1:17" s="19" customFormat="1" ht="26.1" customHeight="1" thickBot="1" x14ac:dyDescent="0.3">
      <c r="B14" s="59">
        <v>1</v>
      </c>
      <c r="C14" s="60" t="s">
        <v>5434</v>
      </c>
      <c r="D14" s="88" t="s">
        <v>5478</v>
      </c>
      <c r="E14" s="61">
        <f>CONFIG_LOAN_MIN_SETTLEMENT_DATE</f>
        <v>44927</v>
      </c>
      <c r="F14" s="62">
        <v>450000</v>
      </c>
      <c r="G14" s="78">
        <v>0.03</v>
      </c>
      <c r="H14" s="65" t="s">
        <v>5373</v>
      </c>
      <c r="I14" s="65" t="s">
        <v>5484</v>
      </c>
      <c r="J14" s="65" t="s">
        <v>5450</v>
      </c>
      <c r="K14" s="63" t="s">
        <v>19</v>
      </c>
      <c r="L14" s="63">
        <v>10590</v>
      </c>
      <c r="M14" s="65" t="s">
        <v>3207</v>
      </c>
      <c r="N14" s="113" t="s">
        <v>5432</v>
      </c>
      <c r="O14" s="114"/>
      <c r="P14" s="115"/>
    </row>
    <row r="15" spans="1:17" ht="15.75" hidden="1" thickTop="1" x14ac:dyDescent="0.25">
      <c r="B15" s="24" t="s">
        <v>5421</v>
      </c>
      <c r="C15" s="25" t="s">
        <v>5433</v>
      </c>
      <c r="D15" s="25" t="s">
        <v>5531</v>
      </c>
      <c r="E15" s="25" t="s">
        <v>5422</v>
      </c>
      <c r="F15" s="25" t="s">
        <v>5423</v>
      </c>
      <c r="G15" s="25" t="s">
        <v>5492</v>
      </c>
      <c r="H15" s="25" t="s">
        <v>5375</v>
      </c>
      <c r="I15" s="25" t="s">
        <v>5424</v>
      </c>
      <c r="J15" s="25" t="s">
        <v>5425</v>
      </c>
      <c r="K15" s="25" t="s">
        <v>5426</v>
      </c>
      <c r="L15" s="25" t="s">
        <v>5427</v>
      </c>
      <c r="M15" s="25" t="s">
        <v>5428</v>
      </c>
      <c r="N15" s="25" t="s">
        <v>5429</v>
      </c>
      <c r="O15" s="25" t="s">
        <v>5430</v>
      </c>
      <c r="P15" s="26" t="s">
        <v>5431</v>
      </c>
    </row>
    <row r="16" spans="1:17" s="19" customFormat="1" ht="26.25" customHeight="1" thickTop="1" x14ac:dyDescent="0.25">
      <c r="B16" s="27" t="str">
        <f>IF(TBL_APP_LOANPOOL[[#This Row],[RECORD_STARTED]],IF(TBL_APP_LOANPOOL[[#This Row],[ERROR_COUNT]]&gt;0,-1,IF(TBL_APP_LOANPOOL[[#This Row],[REQ_FIELDS_POPULATED]],1,0)),"")</f>
        <v/>
      </c>
      <c r="C16" s="28">
        <f>ROW()-ROW(TBL_APP_LOANPOOL[[#Headers],[ROW_ID]])</f>
        <v>1</v>
      </c>
      <c r="D16" s="38"/>
      <c r="E16" s="33"/>
      <c r="F16" s="34"/>
      <c r="G16" s="79"/>
      <c r="H16" s="66"/>
      <c r="I16" s="73"/>
      <c r="J16" s="68"/>
      <c r="K16" s="38"/>
      <c r="L16" s="40"/>
      <c r="M16" s="66"/>
      <c r="N16"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 s="39">
        <f>SUM(
IF(AND(TBL_APP_LOANPOOL[[#This Row],[LOAN_PURPOSE]]&lt;&gt;"Other",TBL_APP_LOANPOOL[[#This Row],[LOAN_PURPOSE_OTHER]]&lt;&gt;""),1,0)
)</f>
        <v>0</v>
      </c>
    </row>
    <row r="17" spans="2:16" ht="26.25" customHeight="1" x14ac:dyDescent="0.25">
      <c r="B17" s="42" t="str">
        <f>IF(TBL_APP_LOANPOOL[[#This Row],[RECORD_STARTED]],IF(TBL_APP_LOANPOOL[[#This Row],[ERROR_COUNT]]&gt;0,-1,IF(TBL_APP_LOANPOOL[[#This Row],[REQ_FIELDS_POPULATED]],1,0)),"")</f>
        <v/>
      </c>
      <c r="C17" s="28">
        <f>ROW()-ROW(TBL_APP_LOANPOOL[[#Headers],[ROW_ID]])</f>
        <v>2</v>
      </c>
      <c r="D17" s="38"/>
      <c r="E17" s="33"/>
      <c r="F17" s="41"/>
      <c r="G17" s="79"/>
      <c r="H17" s="66"/>
      <c r="I17" s="74"/>
      <c r="J17" s="68"/>
      <c r="K17" s="38"/>
      <c r="L17" s="40"/>
      <c r="M17" s="66"/>
      <c r="N17"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 s="39">
        <f>SUM(
IF(AND(TBL_APP_LOANPOOL[[#This Row],[LOAN_PURPOSE]]&lt;&gt;"Other",TBL_APP_LOANPOOL[[#This Row],[LOAN_PURPOSE_OTHER]]&lt;&gt;""),1,0)
)</f>
        <v>0</v>
      </c>
    </row>
    <row r="18" spans="2:16" ht="26.25" customHeight="1" x14ac:dyDescent="0.25">
      <c r="B18" s="42" t="str">
        <f>IF(TBL_APP_LOANPOOL[[#This Row],[RECORD_STARTED]],IF(TBL_APP_LOANPOOL[[#This Row],[ERROR_COUNT]]&gt;0,-1,IF(TBL_APP_LOANPOOL[[#This Row],[REQ_FIELDS_POPULATED]],1,0)),"")</f>
        <v/>
      </c>
      <c r="C18" s="28">
        <f>ROW()-ROW(TBL_APP_LOANPOOL[[#Headers],[ROW_ID]])</f>
        <v>3</v>
      </c>
      <c r="D18" s="38"/>
      <c r="E18" s="33"/>
      <c r="F18" s="41"/>
      <c r="G18" s="79"/>
      <c r="H18" s="66"/>
      <c r="I18" s="74"/>
      <c r="J18" s="68"/>
      <c r="K18" s="38"/>
      <c r="L18" s="40"/>
      <c r="M18" s="66"/>
      <c r="N18"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 s="39">
        <f>SUM(
IF(AND(TBL_APP_LOANPOOL[[#This Row],[LOAN_PURPOSE]]&lt;&gt;"Other",TBL_APP_LOANPOOL[[#This Row],[LOAN_PURPOSE_OTHER]]&lt;&gt;""),1,0)
)</f>
        <v>0</v>
      </c>
    </row>
    <row r="19" spans="2:16" ht="26.25" customHeight="1" x14ac:dyDescent="0.25">
      <c r="B19" s="42" t="str">
        <f>IF(TBL_APP_LOANPOOL[[#This Row],[RECORD_STARTED]],IF(TBL_APP_LOANPOOL[[#This Row],[ERROR_COUNT]]&gt;0,-1,IF(TBL_APP_LOANPOOL[[#This Row],[REQ_FIELDS_POPULATED]],1,0)),"")</f>
        <v/>
      </c>
      <c r="C19" s="28">
        <f>ROW()-ROW(TBL_APP_LOANPOOL[[#Headers],[ROW_ID]])</f>
        <v>4</v>
      </c>
      <c r="D19" s="38"/>
      <c r="E19" s="33"/>
      <c r="F19" s="41"/>
      <c r="G19" s="79"/>
      <c r="H19" s="66"/>
      <c r="I19" s="74"/>
      <c r="J19" s="68"/>
      <c r="K19" s="38"/>
      <c r="L19" s="40"/>
      <c r="M19" s="66"/>
      <c r="N19"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 s="39">
        <f>SUM(
IF(AND(TBL_APP_LOANPOOL[[#This Row],[LOAN_PURPOSE]]&lt;&gt;"Other",TBL_APP_LOANPOOL[[#This Row],[LOAN_PURPOSE_OTHER]]&lt;&gt;""),1,0)
)</f>
        <v>0</v>
      </c>
    </row>
    <row r="20" spans="2:16" ht="26.25" customHeight="1" x14ac:dyDescent="0.25">
      <c r="B20" s="42" t="str">
        <f>IF(TBL_APP_LOANPOOL[[#This Row],[RECORD_STARTED]],IF(TBL_APP_LOANPOOL[[#This Row],[ERROR_COUNT]]&gt;0,-1,IF(TBL_APP_LOANPOOL[[#This Row],[REQ_FIELDS_POPULATED]],1,0)),"")</f>
        <v/>
      </c>
      <c r="C20" s="28">
        <f>ROW()-ROW(TBL_APP_LOANPOOL[[#Headers],[ROW_ID]])</f>
        <v>5</v>
      </c>
      <c r="D20" s="38"/>
      <c r="E20" s="33"/>
      <c r="F20" s="41"/>
      <c r="G20" s="79"/>
      <c r="H20" s="66"/>
      <c r="I20" s="74"/>
      <c r="J20" s="68"/>
      <c r="K20" s="38"/>
      <c r="L20" s="40"/>
      <c r="M20" s="66"/>
      <c r="N20"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 s="39">
        <f>SUM(
IF(AND(TBL_APP_LOANPOOL[[#This Row],[LOAN_PURPOSE]]&lt;&gt;"Other",TBL_APP_LOANPOOL[[#This Row],[LOAN_PURPOSE_OTHER]]&lt;&gt;""),1,0)
)</f>
        <v>0</v>
      </c>
    </row>
    <row r="21" spans="2:16" ht="26.25" customHeight="1" x14ac:dyDescent="0.25">
      <c r="B21" s="42" t="str">
        <f>IF(TBL_APP_LOANPOOL[[#This Row],[RECORD_STARTED]],IF(TBL_APP_LOANPOOL[[#This Row],[ERROR_COUNT]]&gt;0,-1,IF(TBL_APP_LOANPOOL[[#This Row],[REQ_FIELDS_POPULATED]],1,0)),"")</f>
        <v/>
      </c>
      <c r="C21" s="28">
        <f>ROW()-ROW(TBL_APP_LOANPOOL[[#Headers],[ROW_ID]])</f>
        <v>6</v>
      </c>
      <c r="D21" s="38"/>
      <c r="E21" s="33"/>
      <c r="F21" s="41"/>
      <c r="G21" s="79"/>
      <c r="H21" s="66"/>
      <c r="I21" s="74"/>
      <c r="J21" s="68"/>
      <c r="K21" s="38"/>
      <c r="L21" s="40"/>
      <c r="M21" s="66"/>
      <c r="N21"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 s="39">
        <f>SUM(
IF(AND(TBL_APP_LOANPOOL[[#This Row],[LOAN_PURPOSE]]&lt;&gt;"Other",TBL_APP_LOANPOOL[[#This Row],[LOAN_PURPOSE_OTHER]]&lt;&gt;""),1,0)
)</f>
        <v>0</v>
      </c>
    </row>
    <row r="22" spans="2:16" ht="26.25" customHeight="1" x14ac:dyDescent="0.25">
      <c r="B22" s="42" t="str">
        <f>IF(TBL_APP_LOANPOOL[[#This Row],[RECORD_STARTED]],IF(TBL_APP_LOANPOOL[[#This Row],[ERROR_COUNT]]&gt;0,-1,IF(TBL_APP_LOANPOOL[[#This Row],[REQ_FIELDS_POPULATED]],1,0)),"")</f>
        <v/>
      </c>
      <c r="C22" s="28">
        <f>ROW()-ROW(TBL_APP_LOANPOOL[[#Headers],[ROW_ID]])</f>
        <v>7</v>
      </c>
      <c r="D22" s="38"/>
      <c r="E22" s="33"/>
      <c r="F22" s="41"/>
      <c r="G22" s="79"/>
      <c r="H22" s="66"/>
      <c r="I22" s="74"/>
      <c r="J22" s="68"/>
      <c r="K22" s="38"/>
      <c r="L22" s="40"/>
      <c r="M22" s="66"/>
      <c r="N22"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 s="39">
        <f>SUM(
IF(AND(TBL_APP_LOANPOOL[[#This Row],[LOAN_PURPOSE]]&lt;&gt;"Other",TBL_APP_LOANPOOL[[#This Row],[LOAN_PURPOSE_OTHER]]&lt;&gt;""),1,0)
)</f>
        <v>0</v>
      </c>
    </row>
    <row r="23" spans="2:16" ht="26.25" customHeight="1" x14ac:dyDescent="0.25">
      <c r="B23" s="42" t="str">
        <f>IF(TBL_APP_LOANPOOL[[#This Row],[RECORD_STARTED]],IF(TBL_APP_LOANPOOL[[#This Row],[ERROR_COUNT]]&gt;0,-1,IF(TBL_APP_LOANPOOL[[#This Row],[REQ_FIELDS_POPULATED]],1,0)),"")</f>
        <v/>
      </c>
      <c r="C23" s="28">
        <f>ROW()-ROW(TBL_APP_LOANPOOL[[#Headers],[ROW_ID]])</f>
        <v>8</v>
      </c>
      <c r="D23" s="38"/>
      <c r="E23" s="33"/>
      <c r="F23" s="41"/>
      <c r="G23" s="79"/>
      <c r="H23" s="66"/>
      <c r="I23" s="74"/>
      <c r="J23" s="68"/>
      <c r="K23" s="38"/>
      <c r="L23" s="40"/>
      <c r="M23" s="66"/>
      <c r="N23"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 s="39">
        <f>SUM(
IF(AND(TBL_APP_LOANPOOL[[#This Row],[LOAN_PURPOSE]]&lt;&gt;"Other",TBL_APP_LOANPOOL[[#This Row],[LOAN_PURPOSE_OTHER]]&lt;&gt;""),1,0)
)</f>
        <v>0</v>
      </c>
    </row>
    <row r="24" spans="2:16" ht="26.25" customHeight="1" x14ac:dyDescent="0.25">
      <c r="B24" s="42" t="str">
        <f>IF(TBL_APP_LOANPOOL[[#This Row],[RECORD_STARTED]],IF(TBL_APP_LOANPOOL[[#This Row],[ERROR_COUNT]]&gt;0,-1,IF(TBL_APP_LOANPOOL[[#This Row],[REQ_FIELDS_POPULATED]],1,0)),"")</f>
        <v/>
      </c>
      <c r="C24" s="28">
        <f>ROW()-ROW(TBL_APP_LOANPOOL[[#Headers],[ROW_ID]])</f>
        <v>9</v>
      </c>
      <c r="D24" s="38"/>
      <c r="E24" s="33"/>
      <c r="F24" s="41"/>
      <c r="G24" s="79"/>
      <c r="H24" s="66"/>
      <c r="I24" s="74"/>
      <c r="J24" s="68"/>
      <c r="K24" s="38"/>
      <c r="L24" s="40"/>
      <c r="M24" s="66"/>
      <c r="N24"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 s="39">
        <f>SUM(
IF(AND(TBL_APP_LOANPOOL[[#This Row],[LOAN_PURPOSE]]&lt;&gt;"Other",TBL_APP_LOANPOOL[[#This Row],[LOAN_PURPOSE_OTHER]]&lt;&gt;""),1,0)
)</f>
        <v>0</v>
      </c>
    </row>
    <row r="25" spans="2:16" ht="26.25" customHeight="1" x14ac:dyDescent="0.25">
      <c r="B25" s="42" t="str">
        <f>IF(TBL_APP_LOANPOOL[[#This Row],[RECORD_STARTED]],IF(TBL_APP_LOANPOOL[[#This Row],[ERROR_COUNT]]&gt;0,-1,IF(TBL_APP_LOANPOOL[[#This Row],[REQ_FIELDS_POPULATED]],1,0)),"")</f>
        <v/>
      </c>
      <c r="C25" s="28">
        <f>ROW()-ROW(TBL_APP_LOANPOOL[[#Headers],[ROW_ID]])</f>
        <v>10</v>
      </c>
      <c r="D25" s="38"/>
      <c r="E25" s="33"/>
      <c r="F25" s="41"/>
      <c r="G25" s="79"/>
      <c r="H25" s="66"/>
      <c r="I25" s="74"/>
      <c r="J25" s="68"/>
      <c r="K25" s="38"/>
      <c r="L25" s="40"/>
      <c r="M25" s="66"/>
      <c r="N25"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 s="39">
        <f>SUM(
IF(AND(TBL_APP_LOANPOOL[[#This Row],[LOAN_PURPOSE]]&lt;&gt;"Other",TBL_APP_LOANPOOL[[#This Row],[LOAN_PURPOSE_OTHER]]&lt;&gt;""),1,0)
)</f>
        <v>0</v>
      </c>
    </row>
    <row r="26" spans="2:16" ht="26.25" customHeight="1" x14ac:dyDescent="0.25">
      <c r="B26" s="42" t="str">
        <f>IF(TBL_APP_LOANPOOL[[#This Row],[RECORD_STARTED]],IF(TBL_APP_LOANPOOL[[#This Row],[ERROR_COUNT]]&gt;0,-1,IF(TBL_APP_LOANPOOL[[#This Row],[REQ_FIELDS_POPULATED]],1,0)),"")</f>
        <v/>
      </c>
      <c r="C26" s="28">
        <f>ROW()-ROW(TBL_APP_LOANPOOL[[#Headers],[ROW_ID]])</f>
        <v>11</v>
      </c>
      <c r="D26" s="38"/>
      <c r="E26" s="33"/>
      <c r="F26" s="41"/>
      <c r="G26" s="79"/>
      <c r="H26" s="66"/>
      <c r="I26" s="74"/>
      <c r="J26" s="68"/>
      <c r="K26" s="38"/>
      <c r="L26" s="40"/>
      <c r="M26" s="66"/>
      <c r="N26"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 s="39">
        <f>SUM(
IF(AND(TBL_APP_LOANPOOL[[#This Row],[LOAN_PURPOSE]]&lt;&gt;"Other",TBL_APP_LOANPOOL[[#This Row],[LOAN_PURPOSE_OTHER]]&lt;&gt;""),1,0)
)</f>
        <v>0</v>
      </c>
    </row>
    <row r="27" spans="2:16" ht="26.25" customHeight="1" x14ac:dyDescent="0.25">
      <c r="B27" s="42" t="str">
        <f>IF(TBL_APP_LOANPOOL[[#This Row],[RECORD_STARTED]],IF(TBL_APP_LOANPOOL[[#This Row],[ERROR_COUNT]]&gt;0,-1,IF(TBL_APP_LOANPOOL[[#This Row],[REQ_FIELDS_POPULATED]],1,0)),"")</f>
        <v/>
      </c>
      <c r="C27" s="28">
        <f>ROW()-ROW(TBL_APP_LOANPOOL[[#Headers],[ROW_ID]])</f>
        <v>12</v>
      </c>
      <c r="D27" s="38"/>
      <c r="E27" s="33"/>
      <c r="F27" s="41"/>
      <c r="G27" s="79"/>
      <c r="H27" s="66"/>
      <c r="I27" s="74"/>
      <c r="J27" s="68"/>
      <c r="K27" s="38"/>
      <c r="L27" s="40"/>
      <c r="M27" s="66"/>
      <c r="N27"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7"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7" s="39">
        <f>SUM(
IF(AND(TBL_APP_LOANPOOL[[#This Row],[LOAN_PURPOSE]]&lt;&gt;"Other",TBL_APP_LOANPOOL[[#This Row],[LOAN_PURPOSE_OTHER]]&lt;&gt;""),1,0)
)</f>
        <v>0</v>
      </c>
    </row>
    <row r="28" spans="2:16" ht="26.25" customHeight="1" x14ac:dyDescent="0.25">
      <c r="B28" s="42" t="str">
        <f>IF(TBL_APP_LOANPOOL[[#This Row],[RECORD_STARTED]],IF(TBL_APP_LOANPOOL[[#This Row],[ERROR_COUNT]]&gt;0,-1,IF(TBL_APP_LOANPOOL[[#This Row],[REQ_FIELDS_POPULATED]],1,0)),"")</f>
        <v/>
      </c>
      <c r="C28" s="28">
        <f>ROW()-ROW(TBL_APP_LOANPOOL[[#Headers],[ROW_ID]])</f>
        <v>13</v>
      </c>
      <c r="D28" s="38"/>
      <c r="E28" s="33"/>
      <c r="F28" s="41"/>
      <c r="G28" s="79"/>
      <c r="H28" s="66"/>
      <c r="I28" s="74"/>
      <c r="J28" s="68"/>
      <c r="K28" s="38"/>
      <c r="L28" s="40"/>
      <c r="M28" s="66"/>
      <c r="N28"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8"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8" s="39">
        <f>SUM(
IF(AND(TBL_APP_LOANPOOL[[#This Row],[LOAN_PURPOSE]]&lt;&gt;"Other",TBL_APP_LOANPOOL[[#This Row],[LOAN_PURPOSE_OTHER]]&lt;&gt;""),1,0)
)</f>
        <v>0</v>
      </c>
    </row>
    <row r="29" spans="2:16" ht="26.25" customHeight="1" x14ac:dyDescent="0.25">
      <c r="B29" s="42" t="str">
        <f>IF(TBL_APP_LOANPOOL[[#This Row],[RECORD_STARTED]],IF(TBL_APP_LOANPOOL[[#This Row],[ERROR_COUNT]]&gt;0,-1,IF(TBL_APP_LOANPOOL[[#This Row],[REQ_FIELDS_POPULATED]],1,0)),"")</f>
        <v/>
      </c>
      <c r="C29" s="28">
        <f>ROW()-ROW(TBL_APP_LOANPOOL[[#Headers],[ROW_ID]])</f>
        <v>14</v>
      </c>
      <c r="D29" s="38"/>
      <c r="E29" s="33"/>
      <c r="F29" s="41"/>
      <c r="G29" s="79"/>
      <c r="H29" s="66"/>
      <c r="I29" s="74"/>
      <c r="J29" s="68"/>
      <c r="K29" s="38"/>
      <c r="L29" s="40"/>
      <c r="M29" s="66"/>
      <c r="N29"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9"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9" s="39">
        <f>SUM(
IF(AND(TBL_APP_LOANPOOL[[#This Row],[LOAN_PURPOSE]]&lt;&gt;"Other",TBL_APP_LOANPOOL[[#This Row],[LOAN_PURPOSE_OTHER]]&lt;&gt;""),1,0)
)</f>
        <v>0</v>
      </c>
    </row>
    <row r="30" spans="2:16" ht="26.25" customHeight="1" x14ac:dyDescent="0.25">
      <c r="B30" s="27" t="str">
        <f>IF(TBL_APP_LOANPOOL[[#This Row],[RECORD_STARTED]],IF(TBL_APP_LOANPOOL[[#This Row],[ERROR_COUNT]]&gt;0,-1,IF(TBL_APP_LOANPOOL[[#This Row],[REQ_FIELDS_POPULATED]],1,0)),"")</f>
        <v/>
      </c>
      <c r="C30" s="37">
        <f>ROW()-ROW(TBL_APP_LOANPOOL[[#Headers],[ROW_ID]])</f>
        <v>15</v>
      </c>
      <c r="D30" s="48"/>
      <c r="E30" s="46"/>
      <c r="F30" s="47"/>
      <c r="G30" s="79"/>
      <c r="H30" s="72"/>
      <c r="I30" s="75"/>
      <c r="J30" s="67"/>
      <c r="K30" s="48"/>
      <c r="L30" s="49"/>
      <c r="M30" s="64"/>
      <c r="N3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0" s="50">
        <f>SUM(
IF(AND(TBL_APP_LOANPOOL[[#This Row],[LOAN_PURPOSE]]&lt;&gt;"Other",TBL_APP_LOANPOOL[[#This Row],[LOAN_PURPOSE_OTHER]]&lt;&gt;""),1,0)
)</f>
        <v>0</v>
      </c>
    </row>
    <row r="31" spans="2:16" ht="26.25" customHeight="1" x14ac:dyDescent="0.25">
      <c r="B31" s="27" t="str">
        <f>IF(TBL_APP_LOANPOOL[[#This Row],[RECORD_STARTED]],IF(TBL_APP_LOANPOOL[[#This Row],[ERROR_COUNT]]&gt;0,-1,IF(TBL_APP_LOANPOOL[[#This Row],[REQ_FIELDS_POPULATED]],1,0)),"")</f>
        <v/>
      </c>
      <c r="C31" s="37">
        <f>ROW()-ROW(TBL_APP_LOANPOOL[[#Headers],[ROW_ID]])</f>
        <v>16</v>
      </c>
      <c r="D31" s="48"/>
      <c r="E31" s="46"/>
      <c r="F31" s="47"/>
      <c r="G31" s="79"/>
      <c r="H31" s="72"/>
      <c r="I31" s="75"/>
      <c r="J31" s="67"/>
      <c r="K31" s="48"/>
      <c r="L31" s="49"/>
      <c r="M31" s="64"/>
      <c r="N3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1" s="50">
        <f>SUM(
IF(AND(TBL_APP_LOANPOOL[[#This Row],[LOAN_PURPOSE]]&lt;&gt;"Other",TBL_APP_LOANPOOL[[#This Row],[LOAN_PURPOSE_OTHER]]&lt;&gt;""),1,0)
)</f>
        <v>0</v>
      </c>
    </row>
    <row r="32" spans="2:16" ht="26.25" customHeight="1" x14ac:dyDescent="0.25">
      <c r="B32" s="27" t="str">
        <f>IF(TBL_APP_LOANPOOL[[#This Row],[RECORD_STARTED]],IF(TBL_APP_LOANPOOL[[#This Row],[ERROR_COUNT]]&gt;0,-1,IF(TBL_APP_LOANPOOL[[#This Row],[REQ_FIELDS_POPULATED]],1,0)),"")</f>
        <v/>
      </c>
      <c r="C32" s="37">
        <f>ROW()-ROW(TBL_APP_LOANPOOL[[#Headers],[ROW_ID]])</f>
        <v>17</v>
      </c>
      <c r="D32" s="48"/>
      <c r="E32" s="46"/>
      <c r="F32" s="47"/>
      <c r="G32" s="79"/>
      <c r="H32" s="72"/>
      <c r="I32" s="75"/>
      <c r="J32" s="67"/>
      <c r="K32" s="48"/>
      <c r="L32" s="49"/>
      <c r="M32" s="64"/>
      <c r="N3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2" s="50">
        <f>SUM(
IF(AND(TBL_APP_LOANPOOL[[#This Row],[LOAN_PURPOSE]]&lt;&gt;"Other",TBL_APP_LOANPOOL[[#This Row],[LOAN_PURPOSE_OTHER]]&lt;&gt;""),1,0)
)</f>
        <v>0</v>
      </c>
    </row>
    <row r="33" spans="2:16" ht="26.25" customHeight="1" x14ac:dyDescent="0.25">
      <c r="B33" s="27" t="str">
        <f>IF(TBL_APP_LOANPOOL[[#This Row],[RECORD_STARTED]],IF(TBL_APP_LOANPOOL[[#This Row],[ERROR_COUNT]]&gt;0,-1,IF(TBL_APP_LOANPOOL[[#This Row],[REQ_FIELDS_POPULATED]],1,0)),"")</f>
        <v/>
      </c>
      <c r="C33" s="37">
        <f>ROW()-ROW(TBL_APP_LOANPOOL[[#Headers],[ROW_ID]])</f>
        <v>18</v>
      </c>
      <c r="D33" s="48"/>
      <c r="E33" s="46"/>
      <c r="F33" s="47"/>
      <c r="G33" s="79"/>
      <c r="H33" s="72"/>
      <c r="I33" s="75"/>
      <c r="J33" s="67"/>
      <c r="K33" s="48"/>
      <c r="L33" s="49"/>
      <c r="M33" s="64"/>
      <c r="N3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3" s="50">
        <f>SUM(
IF(AND(TBL_APP_LOANPOOL[[#This Row],[LOAN_PURPOSE]]&lt;&gt;"Other",TBL_APP_LOANPOOL[[#This Row],[LOAN_PURPOSE_OTHER]]&lt;&gt;""),1,0)
)</f>
        <v>0</v>
      </c>
    </row>
    <row r="34" spans="2:16" ht="26.25" customHeight="1" x14ac:dyDescent="0.25">
      <c r="B34" s="27" t="str">
        <f>IF(TBL_APP_LOANPOOL[[#This Row],[RECORD_STARTED]],IF(TBL_APP_LOANPOOL[[#This Row],[ERROR_COUNT]]&gt;0,-1,IF(TBL_APP_LOANPOOL[[#This Row],[REQ_FIELDS_POPULATED]],1,0)),"")</f>
        <v/>
      </c>
      <c r="C34" s="37">
        <f>ROW()-ROW(TBL_APP_LOANPOOL[[#Headers],[ROW_ID]])</f>
        <v>19</v>
      </c>
      <c r="D34" s="48"/>
      <c r="E34" s="46"/>
      <c r="F34" s="47"/>
      <c r="G34" s="79"/>
      <c r="H34" s="72"/>
      <c r="I34" s="75"/>
      <c r="J34" s="67"/>
      <c r="K34" s="48"/>
      <c r="L34" s="49"/>
      <c r="M34" s="64"/>
      <c r="N3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4" s="50">
        <f>SUM(
IF(AND(TBL_APP_LOANPOOL[[#This Row],[LOAN_PURPOSE]]&lt;&gt;"Other",TBL_APP_LOANPOOL[[#This Row],[LOAN_PURPOSE_OTHER]]&lt;&gt;""),1,0)
)</f>
        <v>0</v>
      </c>
    </row>
    <row r="35" spans="2:16" ht="26.25" customHeight="1" x14ac:dyDescent="0.25">
      <c r="B35" s="27" t="str">
        <f>IF(TBL_APP_LOANPOOL[[#This Row],[RECORD_STARTED]],IF(TBL_APP_LOANPOOL[[#This Row],[ERROR_COUNT]]&gt;0,-1,IF(TBL_APP_LOANPOOL[[#This Row],[REQ_FIELDS_POPULATED]],1,0)),"")</f>
        <v/>
      </c>
      <c r="C35" s="37">
        <f>ROW()-ROW(TBL_APP_LOANPOOL[[#Headers],[ROW_ID]])</f>
        <v>20</v>
      </c>
      <c r="D35" s="48"/>
      <c r="E35" s="46"/>
      <c r="F35" s="47"/>
      <c r="G35" s="79"/>
      <c r="H35" s="72"/>
      <c r="I35" s="75"/>
      <c r="J35" s="67"/>
      <c r="K35" s="48"/>
      <c r="L35" s="49"/>
      <c r="M35" s="64"/>
      <c r="N3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5" s="50">
        <f>SUM(
IF(AND(TBL_APP_LOANPOOL[[#This Row],[LOAN_PURPOSE]]&lt;&gt;"Other",TBL_APP_LOANPOOL[[#This Row],[LOAN_PURPOSE_OTHER]]&lt;&gt;""),1,0)
)</f>
        <v>0</v>
      </c>
    </row>
    <row r="36" spans="2:16" ht="26.25" customHeight="1" x14ac:dyDescent="0.25">
      <c r="B36" s="27" t="str">
        <f>IF(TBL_APP_LOANPOOL[[#This Row],[RECORD_STARTED]],IF(TBL_APP_LOANPOOL[[#This Row],[ERROR_COUNT]]&gt;0,-1,IF(TBL_APP_LOANPOOL[[#This Row],[REQ_FIELDS_POPULATED]],1,0)),"")</f>
        <v/>
      </c>
      <c r="C36" s="37">
        <f>ROW()-ROW(TBL_APP_LOANPOOL[[#Headers],[ROW_ID]])</f>
        <v>21</v>
      </c>
      <c r="D36" s="48"/>
      <c r="E36" s="46"/>
      <c r="F36" s="47"/>
      <c r="G36" s="79"/>
      <c r="H36" s="72"/>
      <c r="I36" s="75"/>
      <c r="J36" s="67"/>
      <c r="K36" s="48"/>
      <c r="L36" s="49"/>
      <c r="M36" s="64"/>
      <c r="N3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6" s="50">
        <f>SUM(
IF(AND(TBL_APP_LOANPOOL[[#This Row],[LOAN_PURPOSE]]&lt;&gt;"Other",TBL_APP_LOANPOOL[[#This Row],[LOAN_PURPOSE_OTHER]]&lt;&gt;""),1,0)
)</f>
        <v>0</v>
      </c>
    </row>
    <row r="37" spans="2:16" ht="26.25" customHeight="1" x14ac:dyDescent="0.25">
      <c r="B37" s="27" t="str">
        <f>IF(TBL_APP_LOANPOOL[[#This Row],[RECORD_STARTED]],IF(TBL_APP_LOANPOOL[[#This Row],[ERROR_COUNT]]&gt;0,-1,IF(TBL_APP_LOANPOOL[[#This Row],[REQ_FIELDS_POPULATED]],1,0)),"")</f>
        <v/>
      </c>
      <c r="C37" s="37">
        <f>ROW()-ROW(TBL_APP_LOANPOOL[[#Headers],[ROW_ID]])</f>
        <v>22</v>
      </c>
      <c r="D37" s="48"/>
      <c r="E37" s="46"/>
      <c r="F37" s="47"/>
      <c r="G37" s="79"/>
      <c r="H37" s="72"/>
      <c r="I37" s="75"/>
      <c r="J37" s="67"/>
      <c r="K37" s="48"/>
      <c r="L37" s="49"/>
      <c r="M37" s="64"/>
      <c r="N3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7" s="50">
        <f>SUM(
IF(AND(TBL_APP_LOANPOOL[[#This Row],[LOAN_PURPOSE]]&lt;&gt;"Other",TBL_APP_LOANPOOL[[#This Row],[LOAN_PURPOSE_OTHER]]&lt;&gt;""),1,0)
)</f>
        <v>0</v>
      </c>
    </row>
    <row r="38" spans="2:16" ht="26.25" customHeight="1" x14ac:dyDescent="0.25">
      <c r="B38" s="27" t="str">
        <f>IF(TBL_APP_LOANPOOL[[#This Row],[RECORD_STARTED]],IF(TBL_APP_LOANPOOL[[#This Row],[ERROR_COUNT]]&gt;0,-1,IF(TBL_APP_LOANPOOL[[#This Row],[REQ_FIELDS_POPULATED]],1,0)),"")</f>
        <v/>
      </c>
      <c r="C38" s="37">
        <f>ROW()-ROW(TBL_APP_LOANPOOL[[#Headers],[ROW_ID]])</f>
        <v>23</v>
      </c>
      <c r="D38" s="48"/>
      <c r="E38" s="46"/>
      <c r="F38" s="47"/>
      <c r="G38" s="79"/>
      <c r="H38" s="72"/>
      <c r="I38" s="75"/>
      <c r="J38" s="67"/>
      <c r="K38" s="48"/>
      <c r="L38" s="49"/>
      <c r="M38" s="64"/>
      <c r="N3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8" s="50">
        <f>SUM(
IF(AND(TBL_APP_LOANPOOL[[#This Row],[LOAN_PURPOSE]]&lt;&gt;"Other",TBL_APP_LOANPOOL[[#This Row],[LOAN_PURPOSE_OTHER]]&lt;&gt;""),1,0)
)</f>
        <v>0</v>
      </c>
    </row>
    <row r="39" spans="2:16" ht="26.25" customHeight="1" x14ac:dyDescent="0.25">
      <c r="B39" s="27" t="str">
        <f>IF(TBL_APP_LOANPOOL[[#This Row],[RECORD_STARTED]],IF(TBL_APP_LOANPOOL[[#This Row],[ERROR_COUNT]]&gt;0,-1,IF(TBL_APP_LOANPOOL[[#This Row],[REQ_FIELDS_POPULATED]],1,0)),"")</f>
        <v/>
      </c>
      <c r="C39" s="28">
        <f>ROW()-ROW(TBL_APP_LOANPOOL[[#Headers],[ROW_ID]])</f>
        <v>24</v>
      </c>
      <c r="D39" s="38"/>
      <c r="E39" s="33"/>
      <c r="F39" s="41"/>
      <c r="G39" s="79"/>
      <c r="H39" s="66"/>
      <c r="I39" s="74"/>
      <c r="J39" s="68"/>
      <c r="K39" s="38"/>
      <c r="L39" s="40"/>
      <c r="M39" s="66"/>
      <c r="N39"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9"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9" s="39">
        <f>SUM(
IF(AND(TBL_APP_LOANPOOL[[#This Row],[LOAN_PURPOSE]]&lt;&gt;"Other",TBL_APP_LOANPOOL[[#This Row],[LOAN_PURPOSE_OTHER]]&lt;&gt;""),1,0)
)</f>
        <v>0</v>
      </c>
    </row>
    <row r="40" spans="2:16" ht="26.25" customHeight="1" x14ac:dyDescent="0.25">
      <c r="B40" s="27" t="str">
        <f>IF(TBL_APP_LOANPOOL[[#This Row],[RECORD_STARTED]],IF(TBL_APP_LOANPOOL[[#This Row],[ERROR_COUNT]]&gt;0,-1,IF(TBL_APP_LOANPOOL[[#This Row],[REQ_FIELDS_POPULATED]],1,0)),"")</f>
        <v/>
      </c>
      <c r="C40" s="37">
        <f>ROW()-ROW(TBL_APP_LOANPOOL[[#Headers],[ROW_ID]])</f>
        <v>25</v>
      </c>
      <c r="D40" s="48"/>
      <c r="E40" s="46"/>
      <c r="F40" s="47"/>
      <c r="G40" s="79"/>
      <c r="H40" s="72"/>
      <c r="I40" s="75"/>
      <c r="J40" s="67"/>
      <c r="K40" s="48"/>
      <c r="L40" s="49"/>
      <c r="M40" s="64"/>
      <c r="N4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0" s="50">
        <f>SUM(
IF(AND(TBL_APP_LOANPOOL[[#This Row],[LOAN_PURPOSE]]&lt;&gt;"Other",TBL_APP_LOANPOOL[[#This Row],[LOAN_PURPOSE_OTHER]]&lt;&gt;""),1,0)
)</f>
        <v>0</v>
      </c>
    </row>
    <row r="41" spans="2:16" ht="26.25" customHeight="1" x14ac:dyDescent="0.25">
      <c r="B41" s="27" t="str">
        <f>IF(TBL_APP_LOANPOOL[[#This Row],[RECORD_STARTED]],IF(TBL_APP_LOANPOOL[[#This Row],[ERROR_COUNT]]&gt;0,-1,IF(TBL_APP_LOANPOOL[[#This Row],[REQ_FIELDS_POPULATED]],1,0)),"")</f>
        <v/>
      </c>
      <c r="C41" s="37">
        <f>ROW()-ROW(TBL_APP_LOANPOOL[[#Headers],[ROW_ID]])</f>
        <v>26</v>
      </c>
      <c r="D41" s="48"/>
      <c r="E41" s="46"/>
      <c r="F41" s="47"/>
      <c r="G41" s="79"/>
      <c r="H41" s="72"/>
      <c r="I41" s="75"/>
      <c r="J41" s="67"/>
      <c r="K41" s="48"/>
      <c r="L41" s="49"/>
      <c r="M41" s="64"/>
      <c r="N4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1" s="50">
        <f>SUM(
IF(AND(TBL_APP_LOANPOOL[[#This Row],[LOAN_PURPOSE]]&lt;&gt;"Other",TBL_APP_LOANPOOL[[#This Row],[LOAN_PURPOSE_OTHER]]&lt;&gt;""),1,0)
)</f>
        <v>0</v>
      </c>
    </row>
    <row r="42" spans="2:16" ht="26.25" customHeight="1" x14ac:dyDescent="0.25">
      <c r="B42" s="27" t="str">
        <f>IF(TBL_APP_LOANPOOL[[#This Row],[RECORD_STARTED]],IF(TBL_APP_LOANPOOL[[#This Row],[ERROR_COUNT]]&gt;0,-1,IF(TBL_APP_LOANPOOL[[#This Row],[REQ_FIELDS_POPULATED]],1,0)),"")</f>
        <v/>
      </c>
      <c r="C42" s="37">
        <f>ROW()-ROW(TBL_APP_LOANPOOL[[#Headers],[ROW_ID]])</f>
        <v>27</v>
      </c>
      <c r="D42" s="48"/>
      <c r="E42" s="46"/>
      <c r="F42" s="47"/>
      <c r="G42" s="79"/>
      <c r="H42" s="72"/>
      <c r="I42" s="75"/>
      <c r="J42" s="67"/>
      <c r="K42" s="48"/>
      <c r="L42" s="49"/>
      <c r="M42" s="64"/>
      <c r="N4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2" s="50">
        <f>SUM(
IF(AND(TBL_APP_LOANPOOL[[#This Row],[LOAN_PURPOSE]]&lt;&gt;"Other",TBL_APP_LOANPOOL[[#This Row],[LOAN_PURPOSE_OTHER]]&lt;&gt;""),1,0)
)</f>
        <v>0</v>
      </c>
    </row>
    <row r="43" spans="2:16" ht="26.25" customHeight="1" x14ac:dyDescent="0.25">
      <c r="B43" s="27" t="str">
        <f>IF(TBL_APP_LOANPOOL[[#This Row],[RECORD_STARTED]],IF(TBL_APP_LOANPOOL[[#This Row],[ERROR_COUNT]]&gt;0,-1,IF(TBL_APP_LOANPOOL[[#This Row],[REQ_FIELDS_POPULATED]],1,0)),"")</f>
        <v/>
      </c>
      <c r="C43" s="37">
        <f>ROW()-ROW(TBL_APP_LOANPOOL[[#Headers],[ROW_ID]])</f>
        <v>28</v>
      </c>
      <c r="D43" s="48"/>
      <c r="E43" s="46"/>
      <c r="F43" s="47"/>
      <c r="G43" s="79"/>
      <c r="H43" s="72"/>
      <c r="I43" s="75"/>
      <c r="J43" s="67"/>
      <c r="K43" s="48"/>
      <c r="L43" s="49"/>
      <c r="M43" s="64"/>
      <c r="N4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3" s="50">
        <f>SUM(
IF(AND(TBL_APP_LOANPOOL[[#This Row],[LOAN_PURPOSE]]&lt;&gt;"Other",TBL_APP_LOANPOOL[[#This Row],[LOAN_PURPOSE_OTHER]]&lt;&gt;""),1,0)
)</f>
        <v>0</v>
      </c>
    </row>
    <row r="44" spans="2:16" ht="26.25" customHeight="1" x14ac:dyDescent="0.25">
      <c r="B44" s="27" t="str">
        <f>IF(TBL_APP_LOANPOOL[[#This Row],[RECORD_STARTED]],IF(TBL_APP_LOANPOOL[[#This Row],[ERROR_COUNT]]&gt;0,-1,IF(TBL_APP_LOANPOOL[[#This Row],[REQ_FIELDS_POPULATED]],1,0)),"")</f>
        <v/>
      </c>
      <c r="C44" s="37">
        <f>ROW()-ROW(TBL_APP_LOANPOOL[[#Headers],[ROW_ID]])</f>
        <v>29</v>
      </c>
      <c r="D44" s="48"/>
      <c r="E44" s="46"/>
      <c r="F44" s="47"/>
      <c r="G44" s="79"/>
      <c r="H44" s="72"/>
      <c r="I44" s="75"/>
      <c r="J44" s="67"/>
      <c r="K44" s="48"/>
      <c r="L44" s="49"/>
      <c r="M44" s="64"/>
      <c r="N4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4" s="50">
        <f>SUM(
IF(AND(TBL_APP_LOANPOOL[[#This Row],[LOAN_PURPOSE]]&lt;&gt;"Other",TBL_APP_LOANPOOL[[#This Row],[LOAN_PURPOSE_OTHER]]&lt;&gt;""),1,0)
)</f>
        <v>0</v>
      </c>
    </row>
    <row r="45" spans="2:16" ht="26.25" customHeight="1" x14ac:dyDescent="0.25">
      <c r="B45" s="27" t="str">
        <f>IF(TBL_APP_LOANPOOL[[#This Row],[RECORD_STARTED]],IF(TBL_APP_LOANPOOL[[#This Row],[ERROR_COUNT]]&gt;0,-1,IF(TBL_APP_LOANPOOL[[#This Row],[REQ_FIELDS_POPULATED]],1,0)),"")</f>
        <v/>
      </c>
      <c r="C45" s="37">
        <f>ROW()-ROW(TBL_APP_LOANPOOL[[#Headers],[ROW_ID]])</f>
        <v>30</v>
      </c>
      <c r="D45" s="48"/>
      <c r="E45" s="46"/>
      <c r="F45" s="47"/>
      <c r="G45" s="79"/>
      <c r="H45" s="72"/>
      <c r="I45" s="75"/>
      <c r="J45" s="67"/>
      <c r="K45" s="48"/>
      <c r="L45" s="49"/>
      <c r="M45" s="64"/>
      <c r="N4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5" s="50">
        <f>SUM(
IF(AND(TBL_APP_LOANPOOL[[#This Row],[LOAN_PURPOSE]]&lt;&gt;"Other",TBL_APP_LOANPOOL[[#This Row],[LOAN_PURPOSE_OTHER]]&lt;&gt;""),1,0)
)</f>
        <v>0</v>
      </c>
    </row>
    <row r="46" spans="2:16" ht="26.25" customHeight="1" x14ac:dyDescent="0.25">
      <c r="B46" s="27" t="str">
        <f>IF(TBL_APP_LOANPOOL[[#This Row],[RECORD_STARTED]],IF(TBL_APP_LOANPOOL[[#This Row],[ERROR_COUNT]]&gt;0,-1,IF(TBL_APP_LOANPOOL[[#This Row],[REQ_FIELDS_POPULATED]],1,0)),"")</f>
        <v/>
      </c>
      <c r="C46" s="37">
        <f>ROW()-ROW(TBL_APP_LOANPOOL[[#Headers],[ROW_ID]])</f>
        <v>31</v>
      </c>
      <c r="D46" s="48"/>
      <c r="E46" s="46"/>
      <c r="F46" s="47"/>
      <c r="G46" s="79"/>
      <c r="H46" s="72"/>
      <c r="I46" s="75"/>
      <c r="J46" s="67"/>
      <c r="K46" s="48"/>
      <c r="L46" s="49"/>
      <c r="M46" s="64"/>
      <c r="N4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6" s="50">
        <f>SUM(
IF(AND(TBL_APP_LOANPOOL[[#This Row],[LOAN_PURPOSE]]&lt;&gt;"Other",TBL_APP_LOANPOOL[[#This Row],[LOAN_PURPOSE_OTHER]]&lt;&gt;""),1,0)
)</f>
        <v>0</v>
      </c>
    </row>
    <row r="47" spans="2:16" ht="26.25" customHeight="1" x14ac:dyDescent="0.25">
      <c r="B47" s="27" t="str">
        <f>IF(TBL_APP_LOANPOOL[[#This Row],[RECORD_STARTED]],IF(TBL_APP_LOANPOOL[[#This Row],[ERROR_COUNT]]&gt;0,-1,IF(TBL_APP_LOANPOOL[[#This Row],[REQ_FIELDS_POPULATED]],1,0)),"")</f>
        <v/>
      </c>
      <c r="C47" s="37">
        <f>ROW()-ROW(TBL_APP_LOANPOOL[[#Headers],[ROW_ID]])</f>
        <v>32</v>
      </c>
      <c r="D47" s="48"/>
      <c r="E47" s="46"/>
      <c r="F47" s="47"/>
      <c r="G47" s="79"/>
      <c r="H47" s="72"/>
      <c r="I47" s="75"/>
      <c r="J47" s="67"/>
      <c r="K47" s="48"/>
      <c r="L47" s="49"/>
      <c r="M47" s="64"/>
      <c r="N4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7" s="50">
        <f>SUM(
IF(AND(TBL_APP_LOANPOOL[[#This Row],[LOAN_PURPOSE]]&lt;&gt;"Other",TBL_APP_LOANPOOL[[#This Row],[LOAN_PURPOSE_OTHER]]&lt;&gt;""),1,0)
)</f>
        <v>0</v>
      </c>
    </row>
    <row r="48" spans="2:16" ht="26.25" customHeight="1" x14ac:dyDescent="0.25">
      <c r="B48" s="27" t="str">
        <f>IF(TBL_APP_LOANPOOL[[#This Row],[RECORD_STARTED]],IF(TBL_APP_LOANPOOL[[#This Row],[ERROR_COUNT]]&gt;0,-1,IF(TBL_APP_LOANPOOL[[#This Row],[REQ_FIELDS_POPULATED]],1,0)),"")</f>
        <v/>
      </c>
      <c r="C48" s="37">
        <f>ROW()-ROW(TBL_APP_LOANPOOL[[#Headers],[ROW_ID]])</f>
        <v>33</v>
      </c>
      <c r="D48" s="48"/>
      <c r="E48" s="46"/>
      <c r="F48" s="47"/>
      <c r="G48" s="79"/>
      <c r="H48" s="72"/>
      <c r="I48" s="75"/>
      <c r="J48" s="67"/>
      <c r="K48" s="48"/>
      <c r="L48" s="49"/>
      <c r="M48" s="64"/>
      <c r="N4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8" s="50">
        <f>SUM(
IF(AND(TBL_APP_LOANPOOL[[#This Row],[LOAN_PURPOSE]]&lt;&gt;"Other",TBL_APP_LOANPOOL[[#This Row],[LOAN_PURPOSE_OTHER]]&lt;&gt;""),1,0)
)</f>
        <v>0</v>
      </c>
    </row>
    <row r="49" spans="2:16" ht="26.25" customHeight="1" x14ac:dyDescent="0.25">
      <c r="B49" s="27" t="str">
        <f>IF(TBL_APP_LOANPOOL[[#This Row],[RECORD_STARTED]],IF(TBL_APP_LOANPOOL[[#This Row],[ERROR_COUNT]]&gt;0,-1,IF(TBL_APP_LOANPOOL[[#This Row],[REQ_FIELDS_POPULATED]],1,0)),"")</f>
        <v/>
      </c>
      <c r="C49" s="37">
        <f>ROW()-ROW(TBL_APP_LOANPOOL[[#Headers],[ROW_ID]])</f>
        <v>34</v>
      </c>
      <c r="D49" s="48"/>
      <c r="E49" s="46"/>
      <c r="F49" s="47"/>
      <c r="G49" s="79"/>
      <c r="H49" s="72"/>
      <c r="I49" s="75"/>
      <c r="J49" s="67"/>
      <c r="K49" s="48"/>
      <c r="L49" s="49"/>
      <c r="M49" s="64"/>
      <c r="N4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9" s="50">
        <f>SUM(
IF(AND(TBL_APP_LOANPOOL[[#This Row],[LOAN_PURPOSE]]&lt;&gt;"Other",TBL_APP_LOANPOOL[[#This Row],[LOAN_PURPOSE_OTHER]]&lt;&gt;""),1,0)
)</f>
        <v>0</v>
      </c>
    </row>
    <row r="50" spans="2:16" ht="26.25" customHeight="1" x14ac:dyDescent="0.25">
      <c r="B50" s="27" t="str">
        <f>IF(TBL_APP_LOANPOOL[[#This Row],[RECORD_STARTED]],IF(TBL_APP_LOANPOOL[[#This Row],[ERROR_COUNT]]&gt;0,-1,IF(TBL_APP_LOANPOOL[[#This Row],[REQ_FIELDS_POPULATED]],1,0)),"")</f>
        <v/>
      </c>
      <c r="C50" s="37">
        <f>ROW()-ROW(TBL_APP_LOANPOOL[[#Headers],[ROW_ID]])</f>
        <v>35</v>
      </c>
      <c r="D50" s="48"/>
      <c r="E50" s="46"/>
      <c r="F50" s="47"/>
      <c r="G50" s="79"/>
      <c r="H50" s="72"/>
      <c r="I50" s="75"/>
      <c r="J50" s="67"/>
      <c r="K50" s="48"/>
      <c r="L50" s="49"/>
      <c r="M50" s="64"/>
      <c r="N5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0" s="50">
        <f>SUM(
IF(AND(TBL_APP_LOANPOOL[[#This Row],[LOAN_PURPOSE]]&lt;&gt;"Other",TBL_APP_LOANPOOL[[#This Row],[LOAN_PURPOSE_OTHER]]&lt;&gt;""),1,0)
)</f>
        <v>0</v>
      </c>
    </row>
    <row r="51" spans="2:16" ht="26.25" customHeight="1" x14ac:dyDescent="0.25">
      <c r="B51" s="27" t="str">
        <f>IF(TBL_APP_LOANPOOL[[#This Row],[RECORD_STARTED]],IF(TBL_APP_LOANPOOL[[#This Row],[ERROR_COUNT]]&gt;0,-1,IF(TBL_APP_LOANPOOL[[#This Row],[REQ_FIELDS_POPULATED]],1,0)),"")</f>
        <v/>
      </c>
      <c r="C51" s="37">
        <f>ROW()-ROW(TBL_APP_LOANPOOL[[#Headers],[ROW_ID]])</f>
        <v>36</v>
      </c>
      <c r="D51" s="48"/>
      <c r="E51" s="46"/>
      <c r="F51" s="47"/>
      <c r="G51" s="79"/>
      <c r="H51" s="72"/>
      <c r="I51" s="75"/>
      <c r="J51" s="67"/>
      <c r="K51" s="48"/>
      <c r="L51" s="49"/>
      <c r="M51" s="64"/>
      <c r="N5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1" s="50">
        <f>SUM(
IF(AND(TBL_APP_LOANPOOL[[#This Row],[LOAN_PURPOSE]]&lt;&gt;"Other",TBL_APP_LOANPOOL[[#This Row],[LOAN_PURPOSE_OTHER]]&lt;&gt;""),1,0)
)</f>
        <v>0</v>
      </c>
    </row>
    <row r="52" spans="2:16" ht="26.25" customHeight="1" x14ac:dyDescent="0.25">
      <c r="B52" s="27" t="str">
        <f>IF(TBL_APP_LOANPOOL[[#This Row],[RECORD_STARTED]],IF(TBL_APP_LOANPOOL[[#This Row],[ERROR_COUNT]]&gt;0,-1,IF(TBL_APP_LOANPOOL[[#This Row],[REQ_FIELDS_POPULATED]],1,0)),"")</f>
        <v/>
      </c>
      <c r="C52" s="37">
        <f>ROW()-ROW(TBL_APP_LOANPOOL[[#Headers],[ROW_ID]])</f>
        <v>37</v>
      </c>
      <c r="D52" s="48"/>
      <c r="E52" s="46"/>
      <c r="F52" s="47"/>
      <c r="G52" s="79"/>
      <c r="H52" s="72"/>
      <c r="I52" s="75"/>
      <c r="J52" s="67"/>
      <c r="K52" s="48"/>
      <c r="L52" s="49"/>
      <c r="M52" s="64"/>
      <c r="N5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2" s="50">
        <f>SUM(
IF(AND(TBL_APP_LOANPOOL[[#This Row],[LOAN_PURPOSE]]&lt;&gt;"Other",TBL_APP_LOANPOOL[[#This Row],[LOAN_PURPOSE_OTHER]]&lt;&gt;""),1,0)
)</f>
        <v>0</v>
      </c>
    </row>
    <row r="53" spans="2:16" ht="26.25" customHeight="1" x14ac:dyDescent="0.25">
      <c r="B53" s="27" t="str">
        <f>IF(TBL_APP_LOANPOOL[[#This Row],[RECORD_STARTED]],IF(TBL_APP_LOANPOOL[[#This Row],[ERROR_COUNT]]&gt;0,-1,IF(TBL_APP_LOANPOOL[[#This Row],[REQ_FIELDS_POPULATED]],1,0)),"")</f>
        <v/>
      </c>
      <c r="C53" s="37">
        <f>ROW()-ROW(TBL_APP_LOANPOOL[[#Headers],[ROW_ID]])</f>
        <v>38</v>
      </c>
      <c r="D53" s="48"/>
      <c r="E53" s="46"/>
      <c r="F53" s="47"/>
      <c r="G53" s="79"/>
      <c r="H53" s="72"/>
      <c r="I53" s="75"/>
      <c r="J53" s="67"/>
      <c r="K53" s="48"/>
      <c r="L53" s="49"/>
      <c r="M53" s="64"/>
      <c r="N5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3" s="50">
        <f>SUM(
IF(AND(TBL_APP_LOANPOOL[[#This Row],[LOAN_PURPOSE]]&lt;&gt;"Other",TBL_APP_LOANPOOL[[#This Row],[LOAN_PURPOSE_OTHER]]&lt;&gt;""),1,0)
)</f>
        <v>0</v>
      </c>
    </row>
    <row r="54" spans="2:16" ht="26.25" customHeight="1" x14ac:dyDescent="0.25">
      <c r="B54" s="27" t="str">
        <f>IF(TBL_APP_LOANPOOL[[#This Row],[RECORD_STARTED]],IF(TBL_APP_LOANPOOL[[#This Row],[ERROR_COUNT]]&gt;0,-1,IF(TBL_APP_LOANPOOL[[#This Row],[REQ_FIELDS_POPULATED]],1,0)),"")</f>
        <v/>
      </c>
      <c r="C54" s="37">
        <f>ROW()-ROW(TBL_APP_LOANPOOL[[#Headers],[ROW_ID]])</f>
        <v>39</v>
      </c>
      <c r="D54" s="48"/>
      <c r="E54" s="46"/>
      <c r="F54" s="47"/>
      <c r="G54" s="79"/>
      <c r="H54" s="72"/>
      <c r="I54" s="75"/>
      <c r="J54" s="67"/>
      <c r="K54" s="48"/>
      <c r="L54" s="49"/>
      <c r="M54" s="64"/>
      <c r="N5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4" s="50">
        <f>SUM(
IF(AND(TBL_APP_LOANPOOL[[#This Row],[LOAN_PURPOSE]]&lt;&gt;"Other",TBL_APP_LOANPOOL[[#This Row],[LOAN_PURPOSE_OTHER]]&lt;&gt;""),1,0)
)</f>
        <v>0</v>
      </c>
    </row>
    <row r="55" spans="2:16" ht="26.25" customHeight="1" x14ac:dyDescent="0.25">
      <c r="B55" s="27" t="str">
        <f>IF(TBL_APP_LOANPOOL[[#This Row],[RECORD_STARTED]],IF(TBL_APP_LOANPOOL[[#This Row],[ERROR_COUNT]]&gt;0,-1,IF(TBL_APP_LOANPOOL[[#This Row],[REQ_FIELDS_POPULATED]],1,0)),"")</f>
        <v/>
      </c>
      <c r="C55" s="37">
        <f>ROW()-ROW(TBL_APP_LOANPOOL[[#Headers],[ROW_ID]])</f>
        <v>40</v>
      </c>
      <c r="D55" s="48"/>
      <c r="E55" s="46"/>
      <c r="F55" s="47"/>
      <c r="G55" s="79"/>
      <c r="H55" s="72"/>
      <c r="I55" s="75"/>
      <c r="J55" s="67"/>
      <c r="K55" s="48"/>
      <c r="L55" s="49"/>
      <c r="M55" s="64"/>
      <c r="N5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5" s="50">
        <f>SUM(
IF(AND(TBL_APP_LOANPOOL[[#This Row],[LOAN_PURPOSE]]&lt;&gt;"Other",TBL_APP_LOANPOOL[[#This Row],[LOAN_PURPOSE_OTHER]]&lt;&gt;""),1,0)
)</f>
        <v>0</v>
      </c>
    </row>
    <row r="56" spans="2:16" ht="26.25" customHeight="1" x14ac:dyDescent="0.25">
      <c r="B56" s="27" t="str">
        <f>IF(TBL_APP_LOANPOOL[[#This Row],[RECORD_STARTED]],IF(TBL_APP_LOANPOOL[[#This Row],[ERROR_COUNT]]&gt;0,-1,IF(TBL_APP_LOANPOOL[[#This Row],[REQ_FIELDS_POPULATED]],1,0)),"")</f>
        <v/>
      </c>
      <c r="C56" s="37">
        <f>ROW()-ROW(TBL_APP_LOANPOOL[[#Headers],[ROW_ID]])</f>
        <v>41</v>
      </c>
      <c r="D56" s="48"/>
      <c r="E56" s="46"/>
      <c r="F56" s="47"/>
      <c r="G56" s="79"/>
      <c r="H56" s="72"/>
      <c r="I56" s="75"/>
      <c r="J56" s="67"/>
      <c r="K56" s="48"/>
      <c r="L56" s="49"/>
      <c r="M56" s="64"/>
      <c r="N5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6" s="50">
        <f>SUM(
IF(AND(TBL_APP_LOANPOOL[[#This Row],[LOAN_PURPOSE]]&lt;&gt;"Other",TBL_APP_LOANPOOL[[#This Row],[LOAN_PURPOSE_OTHER]]&lt;&gt;""),1,0)
)</f>
        <v>0</v>
      </c>
    </row>
    <row r="57" spans="2:16" ht="26.25" customHeight="1" x14ac:dyDescent="0.25">
      <c r="B57" s="27" t="str">
        <f>IF(TBL_APP_LOANPOOL[[#This Row],[RECORD_STARTED]],IF(TBL_APP_LOANPOOL[[#This Row],[ERROR_COUNT]]&gt;0,-1,IF(TBL_APP_LOANPOOL[[#This Row],[REQ_FIELDS_POPULATED]],1,0)),"")</f>
        <v/>
      </c>
      <c r="C57" s="37">
        <f>ROW()-ROW(TBL_APP_LOANPOOL[[#Headers],[ROW_ID]])</f>
        <v>42</v>
      </c>
      <c r="D57" s="48"/>
      <c r="E57" s="46"/>
      <c r="F57" s="47"/>
      <c r="G57" s="79"/>
      <c r="H57" s="72"/>
      <c r="I57" s="75"/>
      <c r="J57" s="67"/>
      <c r="K57" s="48"/>
      <c r="L57" s="49"/>
      <c r="M57" s="64"/>
      <c r="N5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7" s="50">
        <f>SUM(
IF(AND(TBL_APP_LOANPOOL[[#This Row],[LOAN_PURPOSE]]&lt;&gt;"Other",TBL_APP_LOANPOOL[[#This Row],[LOAN_PURPOSE_OTHER]]&lt;&gt;""),1,0)
)</f>
        <v>0</v>
      </c>
    </row>
    <row r="58" spans="2:16" ht="26.25" customHeight="1" x14ac:dyDescent="0.25">
      <c r="B58" s="27" t="str">
        <f>IF(TBL_APP_LOANPOOL[[#This Row],[RECORD_STARTED]],IF(TBL_APP_LOANPOOL[[#This Row],[ERROR_COUNT]]&gt;0,-1,IF(TBL_APP_LOANPOOL[[#This Row],[REQ_FIELDS_POPULATED]],1,0)),"")</f>
        <v/>
      </c>
      <c r="C58" s="37">
        <f>ROW()-ROW(TBL_APP_LOANPOOL[[#Headers],[ROW_ID]])</f>
        <v>43</v>
      </c>
      <c r="D58" s="48"/>
      <c r="E58" s="46"/>
      <c r="F58" s="47"/>
      <c r="G58" s="79"/>
      <c r="H58" s="72"/>
      <c r="I58" s="75"/>
      <c r="J58" s="67"/>
      <c r="K58" s="48"/>
      <c r="L58" s="49"/>
      <c r="M58" s="64"/>
      <c r="N5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8" s="50">
        <f>SUM(
IF(AND(TBL_APP_LOANPOOL[[#This Row],[LOAN_PURPOSE]]&lt;&gt;"Other",TBL_APP_LOANPOOL[[#This Row],[LOAN_PURPOSE_OTHER]]&lt;&gt;""),1,0)
)</f>
        <v>0</v>
      </c>
    </row>
    <row r="59" spans="2:16" ht="26.25" customHeight="1" x14ac:dyDescent="0.25">
      <c r="B59" s="27" t="str">
        <f>IF(TBL_APP_LOANPOOL[[#This Row],[RECORD_STARTED]],IF(TBL_APP_LOANPOOL[[#This Row],[ERROR_COUNT]]&gt;0,-1,IF(TBL_APP_LOANPOOL[[#This Row],[REQ_FIELDS_POPULATED]],1,0)),"")</f>
        <v/>
      </c>
      <c r="C59" s="37">
        <f>ROW()-ROW(TBL_APP_LOANPOOL[[#Headers],[ROW_ID]])</f>
        <v>44</v>
      </c>
      <c r="D59" s="48"/>
      <c r="E59" s="46"/>
      <c r="F59" s="47"/>
      <c r="G59" s="79"/>
      <c r="H59" s="72"/>
      <c r="I59" s="75"/>
      <c r="J59" s="67"/>
      <c r="K59" s="48"/>
      <c r="L59" s="49"/>
      <c r="M59" s="64"/>
      <c r="N5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9" s="50">
        <f>SUM(
IF(AND(TBL_APP_LOANPOOL[[#This Row],[LOAN_PURPOSE]]&lt;&gt;"Other",TBL_APP_LOANPOOL[[#This Row],[LOAN_PURPOSE_OTHER]]&lt;&gt;""),1,0)
)</f>
        <v>0</v>
      </c>
    </row>
    <row r="60" spans="2:16" ht="26.25" customHeight="1" x14ac:dyDescent="0.25">
      <c r="B60" s="27" t="str">
        <f>IF(TBL_APP_LOANPOOL[[#This Row],[RECORD_STARTED]],IF(TBL_APP_LOANPOOL[[#This Row],[ERROR_COUNT]]&gt;0,-1,IF(TBL_APP_LOANPOOL[[#This Row],[REQ_FIELDS_POPULATED]],1,0)),"")</f>
        <v/>
      </c>
      <c r="C60" s="37">
        <f>ROW()-ROW(TBL_APP_LOANPOOL[[#Headers],[ROW_ID]])</f>
        <v>45</v>
      </c>
      <c r="D60" s="48"/>
      <c r="E60" s="46"/>
      <c r="F60" s="47"/>
      <c r="G60" s="79"/>
      <c r="H60" s="72"/>
      <c r="I60" s="75"/>
      <c r="J60" s="67"/>
      <c r="K60" s="48"/>
      <c r="L60" s="49"/>
      <c r="M60" s="64"/>
      <c r="N6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0" s="50">
        <f>SUM(
IF(AND(TBL_APP_LOANPOOL[[#This Row],[LOAN_PURPOSE]]&lt;&gt;"Other",TBL_APP_LOANPOOL[[#This Row],[LOAN_PURPOSE_OTHER]]&lt;&gt;""),1,0)
)</f>
        <v>0</v>
      </c>
    </row>
    <row r="61" spans="2:16" ht="26.25" customHeight="1" x14ac:dyDescent="0.25">
      <c r="B61" s="27" t="str">
        <f>IF(TBL_APP_LOANPOOL[[#This Row],[RECORD_STARTED]],IF(TBL_APP_LOANPOOL[[#This Row],[ERROR_COUNT]]&gt;0,-1,IF(TBL_APP_LOANPOOL[[#This Row],[REQ_FIELDS_POPULATED]],1,0)),"")</f>
        <v/>
      </c>
      <c r="C61" s="37">
        <f>ROW()-ROW(TBL_APP_LOANPOOL[[#Headers],[ROW_ID]])</f>
        <v>46</v>
      </c>
      <c r="D61" s="48"/>
      <c r="E61" s="46"/>
      <c r="F61" s="47"/>
      <c r="G61" s="79"/>
      <c r="H61" s="72"/>
      <c r="I61" s="75"/>
      <c r="J61" s="67"/>
      <c r="K61" s="48"/>
      <c r="L61" s="49"/>
      <c r="M61" s="64"/>
      <c r="N6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1" s="50">
        <f>SUM(
IF(AND(TBL_APP_LOANPOOL[[#This Row],[LOAN_PURPOSE]]&lt;&gt;"Other",TBL_APP_LOANPOOL[[#This Row],[LOAN_PURPOSE_OTHER]]&lt;&gt;""),1,0)
)</f>
        <v>0</v>
      </c>
    </row>
    <row r="62" spans="2:16" ht="26.25" customHeight="1" x14ac:dyDescent="0.25">
      <c r="B62" s="27" t="str">
        <f>IF(TBL_APP_LOANPOOL[[#This Row],[RECORD_STARTED]],IF(TBL_APP_LOANPOOL[[#This Row],[ERROR_COUNT]]&gt;0,-1,IF(TBL_APP_LOANPOOL[[#This Row],[REQ_FIELDS_POPULATED]],1,0)),"")</f>
        <v/>
      </c>
      <c r="C62" s="37">
        <f>ROW()-ROW(TBL_APP_LOANPOOL[[#Headers],[ROW_ID]])</f>
        <v>47</v>
      </c>
      <c r="D62" s="48"/>
      <c r="E62" s="46"/>
      <c r="F62" s="47"/>
      <c r="G62" s="79"/>
      <c r="H62" s="72"/>
      <c r="I62" s="75"/>
      <c r="J62" s="67"/>
      <c r="K62" s="48"/>
      <c r="L62" s="49"/>
      <c r="M62" s="64"/>
      <c r="N6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2" s="50">
        <f>SUM(
IF(AND(TBL_APP_LOANPOOL[[#This Row],[LOAN_PURPOSE]]&lt;&gt;"Other",TBL_APP_LOANPOOL[[#This Row],[LOAN_PURPOSE_OTHER]]&lt;&gt;""),1,0)
)</f>
        <v>0</v>
      </c>
    </row>
    <row r="63" spans="2:16" ht="26.25" customHeight="1" x14ac:dyDescent="0.25">
      <c r="B63" s="27" t="str">
        <f>IF(TBL_APP_LOANPOOL[[#This Row],[RECORD_STARTED]],IF(TBL_APP_LOANPOOL[[#This Row],[ERROR_COUNT]]&gt;0,-1,IF(TBL_APP_LOANPOOL[[#This Row],[REQ_FIELDS_POPULATED]],1,0)),"")</f>
        <v/>
      </c>
      <c r="C63" s="37">
        <f>ROW()-ROW(TBL_APP_LOANPOOL[[#Headers],[ROW_ID]])</f>
        <v>48</v>
      </c>
      <c r="D63" s="48"/>
      <c r="E63" s="46"/>
      <c r="F63" s="47"/>
      <c r="G63" s="79"/>
      <c r="H63" s="72"/>
      <c r="I63" s="75"/>
      <c r="J63" s="67"/>
      <c r="K63" s="48"/>
      <c r="L63" s="49"/>
      <c r="M63" s="64"/>
      <c r="N6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3" s="50">
        <f>SUM(
IF(AND(TBL_APP_LOANPOOL[[#This Row],[LOAN_PURPOSE]]&lt;&gt;"Other",TBL_APP_LOANPOOL[[#This Row],[LOAN_PURPOSE_OTHER]]&lt;&gt;""),1,0)
)</f>
        <v>0</v>
      </c>
    </row>
    <row r="64" spans="2:16" ht="26.25" customHeight="1" x14ac:dyDescent="0.25">
      <c r="B64" s="27" t="str">
        <f>IF(TBL_APP_LOANPOOL[[#This Row],[RECORD_STARTED]],IF(TBL_APP_LOANPOOL[[#This Row],[ERROR_COUNT]]&gt;0,-1,IF(TBL_APP_LOANPOOL[[#This Row],[REQ_FIELDS_POPULATED]],1,0)),"")</f>
        <v/>
      </c>
      <c r="C64" s="37">
        <f>ROW()-ROW(TBL_APP_LOANPOOL[[#Headers],[ROW_ID]])</f>
        <v>49</v>
      </c>
      <c r="D64" s="48"/>
      <c r="E64" s="46"/>
      <c r="F64" s="47"/>
      <c r="G64" s="79"/>
      <c r="H64" s="72"/>
      <c r="I64" s="75"/>
      <c r="J64" s="67"/>
      <c r="K64" s="48"/>
      <c r="L64" s="49"/>
      <c r="M64" s="64"/>
      <c r="N6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4" s="50">
        <f>SUM(
IF(AND(TBL_APP_LOANPOOL[[#This Row],[LOAN_PURPOSE]]&lt;&gt;"Other",TBL_APP_LOANPOOL[[#This Row],[LOAN_PURPOSE_OTHER]]&lt;&gt;""),1,0)
)</f>
        <v>0</v>
      </c>
    </row>
    <row r="65" spans="2:16" ht="26.25" customHeight="1" x14ac:dyDescent="0.25">
      <c r="B65" s="27" t="str">
        <f>IF(TBL_APP_LOANPOOL[[#This Row],[RECORD_STARTED]],IF(TBL_APP_LOANPOOL[[#This Row],[ERROR_COUNT]]&gt;0,-1,IF(TBL_APP_LOANPOOL[[#This Row],[REQ_FIELDS_POPULATED]],1,0)),"")</f>
        <v/>
      </c>
      <c r="C65" s="37">
        <f>ROW()-ROW(TBL_APP_LOANPOOL[[#Headers],[ROW_ID]])</f>
        <v>50</v>
      </c>
      <c r="D65" s="48"/>
      <c r="E65" s="46"/>
      <c r="F65" s="47"/>
      <c r="G65" s="79"/>
      <c r="H65" s="72"/>
      <c r="I65" s="75"/>
      <c r="J65" s="67"/>
      <c r="K65" s="48"/>
      <c r="L65" s="49"/>
      <c r="M65" s="64"/>
      <c r="N6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5" s="50">
        <f>SUM(
IF(AND(TBL_APP_LOANPOOL[[#This Row],[LOAN_PURPOSE]]&lt;&gt;"Other",TBL_APP_LOANPOOL[[#This Row],[LOAN_PURPOSE_OTHER]]&lt;&gt;""),1,0)
)</f>
        <v>0</v>
      </c>
    </row>
    <row r="66" spans="2:16" ht="26.25" customHeight="1" x14ac:dyDescent="0.25">
      <c r="B66" s="27" t="str">
        <f>IF(TBL_APP_LOANPOOL[[#This Row],[RECORD_STARTED]],IF(TBL_APP_LOANPOOL[[#This Row],[ERROR_COUNT]]&gt;0,-1,IF(TBL_APP_LOANPOOL[[#This Row],[REQ_FIELDS_POPULATED]],1,0)),"")</f>
        <v/>
      </c>
      <c r="C66" s="37">
        <f>ROW()-ROW(TBL_APP_LOANPOOL[[#Headers],[ROW_ID]])</f>
        <v>51</v>
      </c>
      <c r="D66" s="48"/>
      <c r="E66" s="46"/>
      <c r="F66" s="47"/>
      <c r="G66" s="79"/>
      <c r="H66" s="72"/>
      <c r="I66" s="75"/>
      <c r="J66" s="67"/>
      <c r="K66" s="48"/>
      <c r="L66" s="49"/>
      <c r="M66" s="64"/>
      <c r="N6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6" s="50">
        <f>SUM(
IF(AND(TBL_APP_LOANPOOL[[#This Row],[LOAN_PURPOSE]]&lt;&gt;"Other",TBL_APP_LOANPOOL[[#This Row],[LOAN_PURPOSE_OTHER]]&lt;&gt;""),1,0)
)</f>
        <v>0</v>
      </c>
    </row>
    <row r="67" spans="2:16" ht="26.25" customHeight="1" x14ac:dyDescent="0.25">
      <c r="B67" s="27" t="str">
        <f>IF(TBL_APP_LOANPOOL[[#This Row],[RECORD_STARTED]],IF(TBL_APP_LOANPOOL[[#This Row],[ERROR_COUNT]]&gt;0,-1,IF(TBL_APP_LOANPOOL[[#This Row],[REQ_FIELDS_POPULATED]],1,0)),"")</f>
        <v/>
      </c>
      <c r="C67" s="37">
        <f>ROW()-ROW(TBL_APP_LOANPOOL[[#Headers],[ROW_ID]])</f>
        <v>52</v>
      </c>
      <c r="D67" s="48"/>
      <c r="E67" s="46"/>
      <c r="F67" s="47"/>
      <c r="G67" s="79"/>
      <c r="H67" s="72"/>
      <c r="I67" s="75"/>
      <c r="J67" s="67"/>
      <c r="K67" s="48"/>
      <c r="L67" s="49"/>
      <c r="M67" s="64"/>
      <c r="N6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7" s="50">
        <f>SUM(
IF(AND(TBL_APP_LOANPOOL[[#This Row],[LOAN_PURPOSE]]&lt;&gt;"Other",TBL_APP_LOANPOOL[[#This Row],[LOAN_PURPOSE_OTHER]]&lt;&gt;""),1,0)
)</f>
        <v>0</v>
      </c>
    </row>
    <row r="68" spans="2:16" ht="26.25" customHeight="1" x14ac:dyDescent="0.25">
      <c r="B68" s="27" t="str">
        <f>IF(TBL_APP_LOANPOOL[[#This Row],[RECORD_STARTED]],IF(TBL_APP_LOANPOOL[[#This Row],[ERROR_COUNT]]&gt;0,-1,IF(TBL_APP_LOANPOOL[[#This Row],[REQ_FIELDS_POPULATED]],1,0)),"")</f>
        <v/>
      </c>
      <c r="C68" s="37">
        <f>ROW()-ROW(TBL_APP_LOANPOOL[[#Headers],[ROW_ID]])</f>
        <v>53</v>
      </c>
      <c r="D68" s="48"/>
      <c r="E68" s="46"/>
      <c r="F68" s="47"/>
      <c r="G68" s="79"/>
      <c r="H68" s="72"/>
      <c r="I68" s="75"/>
      <c r="J68" s="67"/>
      <c r="K68" s="48"/>
      <c r="L68" s="49"/>
      <c r="M68" s="64"/>
      <c r="N6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8" s="50">
        <f>SUM(
IF(AND(TBL_APP_LOANPOOL[[#This Row],[LOAN_PURPOSE]]&lt;&gt;"Other",TBL_APP_LOANPOOL[[#This Row],[LOAN_PURPOSE_OTHER]]&lt;&gt;""),1,0)
)</f>
        <v>0</v>
      </c>
    </row>
    <row r="69" spans="2:16" ht="26.25" customHeight="1" x14ac:dyDescent="0.25">
      <c r="B69" s="27" t="str">
        <f>IF(TBL_APP_LOANPOOL[[#This Row],[RECORD_STARTED]],IF(TBL_APP_LOANPOOL[[#This Row],[ERROR_COUNT]]&gt;0,-1,IF(TBL_APP_LOANPOOL[[#This Row],[REQ_FIELDS_POPULATED]],1,0)),"")</f>
        <v/>
      </c>
      <c r="C69" s="37">
        <f>ROW()-ROW(TBL_APP_LOANPOOL[[#Headers],[ROW_ID]])</f>
        <v>54</v>
      </c>
      <c r="D69" s="48"/>
      <c r="E69" s="46"/>
      <c r="F69" s="47"/>
      <c r="G69" s="79"/>
      <c r="H69" s="72"/>
      <c r="I69" s="75"/>
      <c r="J69" s="67"/>
      <c r="K69" s="48"/>
      <c r="L69" s="49"/>
      <c r="M69" s="64"/>
      <c r="N6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9" s="50">
        <f>SUM(
IF(AND(TBL_APP_LOANPOOL[[#This Row],[LOAN_PURPOSE]]&lt;&gt;"Other",TBL_APP_LOANPOOL[[#This Row],[LOAN_PURPOSE_OTHER]]&lt;&gt;""),1,0)
)</f>
        <v>0</v>
      </c>
    </row>
    <row r="70" spans="2:16" ht="26.25" customHeight="1" x14ac:dyDescent="0.25">
      <c r="B70" s="27" t="str">
        <f>IF(TBL_APP_LOANPOOL[[#This Row],[RECORD_STARTED]],IF(TBL_APP_LOANPOOL[[#This Row],[ERROR_COUNT]]&gt;0,-1,IF(TBL_APP_LOANPOOL[[#This Row],[REQ_FIELDS_POPULATED]],1,0)),"")</f>
        <v/>
      </c>
      <c r="C70" s="37">
        <f>ROW()-ROW(TBL_APP_LOANPOOL[[#Headers],[ROW_ID]])</f>
        <v>55</v>
      </c>
      <c r="D70" s="48"/>
      <c r="E70" s="46"/>
      <c r="F70" s="47"/>
      <c r="G70" s="79"/>
      <c r="H70" s="72"/>
      <c r="I70" s="75"/>
      <c r="J70" s="67"/>
      <c r="K70" s="48"/>
      <c r="L70" s="49"/>
      <c r="M70" s="64"/>
      <c r="N7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0" s="50">
        <f>SUM(
IF(AND(TBL_APP_LOANPOOL[[#This Row],[LOAN_PURPOSE]]&lt;&gt;"Other",TBL_APP_LOANPOOL[[#This Row],[LOAN_PURPOSE_OTHER]]&lt;&gt;""),1,0)
)</f>
        <v>0</v>
      </c>
    </row>
    <row r="71" spans="2:16" ht="26.25" customHeight="1" x14ac:dyDescent="0.25">
      <c r="B71" s="27" t="str">
        <f>IF(TBL_APP_LOANPOOL[[#This Row],[RECORD_STARTED]],IF(TBL_APP_LOANPOOL[[#This Row],[ERROR_COUNT]]&gt;0,-1,IF(TBL_APP_LOANPOOL[[#This Row],[REQ_FIELDS_POPULATED]],1,0)),"")</f>
        <v/>
      </c>
      <c r="C71" s="37">
        <f>ROW()-ROW(TBL_APP_LOANPOOL[[#Headers],[ROW_ID]])</f>
        <v>56</v>
      </c>
      <c r="D71" s="48"/>
      <c r="E71" s="46"/>
      <c r="F71" s="47"/>
      <c r="G71" s="79"/>
      <c r="H71" s="72"/>
      <c r="I71" s="75"/>
      <c r="J71" s="67"/>
      <c r="K71" s="48"/>
      <c r="L71" s="49"/>
      <c r="M71" s="64"/>
      <c r="N7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1" s="50">
        <f>SUM(
IF(AND(TBL_APP_LOANPOOL[[#This Row],[LOAN_PURPOSE]]&lt;&gt;"Other",TBL_APP_LOANPOOL[[#This Row],[LOAN_PURPOSE_OTHER]]&lt;&gt;""),1,0)
)</f>
        <v>0</v>
      </c>
    </row>
    <row r="72" spans="2:16" ht="26.25" customHeight="1" x14ac:dyDescent="0.25">
      <c r="B72" s="27" t="str">
        <f>IF(TBL_APP_LOANPOOL[[#This Row],[RECORD_STARTED]],IF(TBL_APP_LOANPOOL[[#This Row],[ERROR_COUNT]]&gt;0,-1,IF(TBL_APP_LOANPOOL[[#This Row],[REQ_FIELDS_POPULATED]],1,0)),"")</f>
        <v/>
      </c>
      <c r="C72" s="37">
        <f>ROW()-ROW(TBL_APP_LOANPOOL[[#Headers],[ROW_ID]])</f>
        <v>57</v>
      </c>
      <c r="D72" s="48"/>
      <c r="E72" s="46"/>
      <c r="F72" s="47"/>
      <c r="G72" s="79"/>
      <c r="H72" s="72"/>
      <c r="I72" s="75"/>
      <c r="J72" s="67"/>
      <c r="K72" s="48"/>
      <c r="L72" s="49"/>
      <c r="M72" s="64"/>
      <c r="N7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2" s="50">
        <f>SUM(
IF(AND(TBL_APP_LOANPOOL[[#This Row],[LOAN_PURPOSE]]&lt;&gt;"Other",TBL_APP_LOANPOOL[[#This Row],[LOAN_PURPOSE_OTHER]]&lt;&gt;""),1,0)
)</f>
        <v>0</v>
      </c>
    </row>
    <row r="73" spans="2:16" ht="26.25" customHeight="1" x14ac:dyDescent="0.25">
      <c r="B73" s="27" t="str">
        <f>IF(TBL_APP_LOANPOOL[[#This Row],[RECORD_STARTED]],IF(TBL_APP_LOANPOOL[[#This Row],[ERROR_COUNT]]&gt;0,-1,IF(TBL_APP_LOANPOOL[[#This Row],[REQ_FIELDS_POPULATED]],1,0)),"")</f>
        <v/>
      </c>
      <c r="C73" s="37">
        <f>ROW()-ROW(TBL_APP_LOANPOOL[[#Headers],[ROW_ID]])</f>
        <v>58</v>
      </c>
      <c r="D73" s="48"/>
      <c r="E73" s="46"/>
      <c r="F73" s="47"/>
      <c r="G73" s="79"/>
      <c r="H73" s="72"/>
      <c r="I73" s="75"/>
      <c r="J73" s="67"/>
      <c r="K73" s="48"/>
      <c r="L73" s="49"/>
      <c r="M73" s="64"/>
      <c r="N7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3" s="50">
        <f>SUM(
IF(AND(TBL_APP_LOANPOOL[[#This Row],[LOAN_PURPOSE]]&lt;&gt;"Other",TBL_APP_LOANPOOL[[#This Row],[LOAN_PURPOSE_OTHER]]&lt;&gt;""),1,0)
)</f>
        <v>0</v>
      </c>
    </row>
    <row r="74" spans="2:16" ht="26.25" customHeight="1" x14ac:dyDescent="0.25">
      <c r="B74" s="27" t="str">
        <f>IF(TBL_APP_LOANPOOL[[#This Row],[RECORD_STARTED]],IF(TBL_APP_LOANPOOL[[#This Row],[ERROR_COUNT]]&gt;0,-1,IF(TBL_APP_LOANPOOL[[#This Row],[REQ_FIELDS_POPULATED]],1,0)),"")</f>
        <v/>
      </c>
      <c r="C74" s="37">
        <f>ROW()-ROW(TBL_APP_LOANPOOL[[#Headers],[ROW_ID]])</f>
        <v>59</v>
      </c>
      <c r="D74" s="48"/>
      <c r="E74" s="46"/>
      <c r="F74" s="47"/>
      <c r="G74" s="79"/>
      <c r="H74" s="72"/>
      <c r="I74" s="75"/>
      <c r="J74" s="67"/>
      <c r="K74" s="48"/>
      <c r="L74" s="49"/>
      <c r="M74" s="64"/>
      <c r="N7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4" s="50">
        <f>SUM(
IF(AND(TBL_APP_LOANPOOL[[#This Row],[LOAN_PURPOSE]]&lt;&gt;"Other",TBL_APP_LOANPOOL[[#This Row],[LOAN_PURPOSE_OTHER]]&lt;&gt;""),1,0)
)</f>
        <v>0</v>
      </c>
    </row>
    <row r="75" spans="2:16" ht="26.25" customHeight="1" x14ac:dyDescent="0.25">
      <c r="B75" s="27" t="str">
        <f>IF(TBL_APP_LOANPOOL[[#This Row],[RECORD_STARTED]],IF(TBL_APP_LOANPOOL[[#This Row],[ERROR_COUNT]]&gt;0,-1,IF(TBL_APP_LOANPOOL[[#This Row],[REQ_FIELDS_POPULATED]],1,0)),"")</f>
        <v/>
      </c>
      <c r="C75" s="37">
        <f>ROW()-ROW(TBL_APP_LOANPOOL[[#Headers],[ROW_ID]])</f>
        <v>60</v>
      </c>
      <c r="D75" s="48"/>
      <c r="E75" s="46"/>
      <c r="F75" s="47"/>
      <c r="G75" s="79"/>
      <c r="H75" s="72"/>
      <c r="I75" s="75"/>
      <c r="J75" s="67"/>
      <c r="K75" s="48"/>
      <c r="L75" s="49"/>
      <c r="M75" s="64"/>
      <c r="N7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5" s="50">
        <f>SUM(
IF(AND(TBL_APP_LOANPOOL[[#This Row],[LOAN_PURPOSE]]&lt;&gt;"Other",TBL_APP_LOANPOOL[[#This Row],[LOAN_PURPOSE_OTHER]]&lt;&gt;""),1,0)
)</f>
        <v>0</v>
      </c>
    </row>
    <row r="76" spans="2:16" ht="26.25" customHeight="1" x14ac:dyDescent="0.25">
      <c r="B76" s="27" t="str">
        <f>IF(TBL_APP_LOANPOOL[[#This Row],[RECORD_STARTED]],IF(TBL_APP_LOANPOOL[[#This Row],[ERROR_COUNT]]&gt;0,-1,IF(TBL_APP_LOANPOOL[[#This Row],[REQ_FIELDS_POPULATED]],1,0)),"")</f>
        <v/>
      </c>
      <c r="C76" s="37">
        <f>ROW()-ROW(TBL_APP_LOANPOOL[[#Headers],[ROW_ID]])</f>
        <v>61</v>
      </c>
      <c r="D76" s="48"/>
      <c r="E76" s="46"/>
      <c r="F76" s="47"/>
      <c r="G76" s="79"/>
      <c r="H76" s="72"/>
      <c r="I76" s="75"/>
      <c r="J76" s="67"/>
      <c r="K76" s="48"/>
      <c r="L76" s="49"/>
      <c r="M76" s="64"/>
      <c r="N7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6" s="50">
        <f>SUM(
IF(AND(TBL_APP_LOANPOOL[[#This Row],[LOAN_PURPOSE]]&lt;&gt;"Other",TBL_APP_LOANPOOL[[#This Row],[LOAN_PURPOSE_OTHER]]&lt;&gt;""),1,0)
)</f>
        <v>0</v>
      </c>
    </row>
    <row r="77" spans="2:16" ht="26.25" customHeight="1" x14ac:dyDescent="0.25">
      <c r="B77" s="27" t="str">
        <f>IF(TBL_APP_LOANPOOL[[#This Row],[RECORD_STARTED]],IF(TBL_APP_LOANPOOL[[#This Row],[ERROR_COUNT]]&gt;0,-1,IF(TBL_APP_LOANPOOL[[#This Row],[REQ_FIELDS_POPULATED]],1,0)),"")</f>
        <v/>
      </c>
      <c r="C77" s="37">
        <f>ROW()-ROW(TBL_APP_LOANPOOL[[#Headers],[ROW_ID]])</f>
        <v>62</v>
      </c>
      <c r="D77" s="48"/>
      <c r="E77" s="46"/>
      <c r="F77" s="47"/>
      <c r="G77" s="79"/>
      <c r="H77" s="72"/>
      <c r="I77" s="75"/>
      <c r="J77" s="67"/>
      <c r="K77" s="48"/>
      <c r="L77" s="49"/>
      <c r="M77" s="64"/>
      <c r="N7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7" s="50">
        <f>SUM(
IF(AND(TBL_APP_LOANPOOL[[#This Row],[LOAN_PURPOSE]]&lt;&gt;"Other",TBL_APP_LOANPOOL[[#This Row],[LOAN_PURPOSE_OTHER]]&lt;&gt;""),1,0)
)</f>
        <v>0</v>
      </c>
    </row>
    <row r="78" spans="2:16" ht="26.25" customHeight="1" x14ac:dyDescent="0.25">
      <c r="B78" s="27" t="str">
        <f>IF(TBL_APP_LOANPOOL[[#This Row],[RECORD_STARTED]],IF(TBL_APP_LOANPOOL[[#This Row],[ERROR_COUNT]]&gt;0,-1,IF(TBL_APP_LOANPOOL[[#This Row],[REQ_FIELDS_POPULATED]],1,0)),"")</f>
        <v/>
      </c>
      <c r="C78" s="37">
        <f>ROW()-ROW(TBL_APP_LOANPOOL[[#Headers],[ROW_ID]])</f>
        <v>63</v>
      </c>
      <c r="D78" s="48"/>
      <c r="E78" s="46"/>
      <c r="F78" s="47"/>
      <c r="G78" s="79"/>
      <c r="H78" s="72"/>
      <c r="I78" s="75"/>
      <c r="J78" s="67"/>
      <c r="K78" s="48"/>
      <c r="L78" s="49"/>
      <c r="M78" s="64"/>
      <c r="N7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8" s="50">
        <f>SUM(
IF(AND(TBL_APP_LOANPOOL[[#This Row],[LOAN_PURPOSE]]&lt;&gt;"Other",TBL_APP_LOANPOOL[[#This Row],[LOAN_PURPOSE_OTHER]]&lt;&gt;""),1,0)
)</f>
        <v>0</v>
      </c>
    </row>
    <row r="79" spans="2:16" ht="26.25" customHeight="1" x14ac:dyDescent="0.25">
      <c r="B79" s="27" t="str">
        <f>IF(TBL_APP_LOANPOOL[[#This Row],[RECORD_STARTED]],IF(TBL_APP_LOANPOOL[[#This Row],[ERROR_COUNT]]&gt;0,-1,IF(TBL_APP_LOANPOOL[[#This Row],[REQ_FIELDS_POPULATED]],1,0)),"")</f>
        <v/>
      </c>
      <c r="C79" s="37">
        <f>ROW()-ROW(TBL_APP_LOANPOOL[[#Headers],[ROW_ID]])</f>
        <v>64</v>
      </c>
      <c r="D79" s="48"/>
      <c r="E79" s="46"/>
      <c r="F79" s="47"/>
      <c r="G79" s="79"/>
      <c r="H79" s="72"/>
      <c r="I79" s="75"/>
      <c r="J79" s="67"/>
      <c r="K79" s="48"/>
      <c r="L79" s="49"/>
      <c r="M79" s="64"/>
      <c r="N7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9" s="50">
        <f>SUM(
IF(AND(TBL_APP_LOANPOOL[[#This Row],[LOAN_PURPOSE]]&lt;&gt;"Other",TBL_APP_LOANPOOL[[#This Row],[LOAN_PURPOSE_OTHER]]&lt;&gt;""),1,0)
)</f>
        <v>0</v>
      </c>
    </row>
    <row r="80" spans="2:16" ht="26.25" customHeight="1" x14ac:dyDescent="0.25">
      <c r="B80" s="27" t="str">
        <f>IF(TBL_APP_LOANPOOL[[#This Row],[RECORD_STARTED]],IF(TBL_APP_LOANPOOL[[#This Row],[ERROR_COUNT]]&gt;0,-1,IF(TBL_APP_LOANPOOL[[#This Row],[REQ_FIELDS_POPULATED]],1,0)),"")</f>
        <v/>
      </c>
      <c r="C80" s="37">
        <f>ROW()-ROW(TBL_APP_LOANPOOL[[#Headers],[ROW_ID]])</f>
        <v>65</v>
      </c>
      <c r="D80" s="48"/>
      <c r="E80" s="46"/>
      <c r="F80" s="47"/>
      <c r="G80" s="79"/>
      <c r="H80" s="72"/>
      <c r="I80" s="75"/>
      <c r="J80" s="67"/>
      <c r="K80" s="48"/>
      <c r="L80" s="49"/>
      <c r="M80" s="64"/>
      <c r="N8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0" s="50">
        <f>SUM(
IF(AND(TBL_APP_LOANPOOL[[#This Row],[LOAN_PURPOSE]]&lt;&gt;"Other",TBL_APP_LOANPOOL[[#This Row],[LOAN_PURPOSE_OTHER]]&lt;&gt;""),1,0)
)</f>
        <v>0</v>
      </c>
    </row>
    <row r="81" spans="2:16" ht="26.25" customHeight="1" x14ac:dyDescent="0.25">
      <c r="B81" s="27" t="str">
        <f>IF(TBL_APP_LOANPOOL[[#This Row],[RECORD_STARTED]],IF(TBL_APP_LOANPOOL[[#This Row],[ERROR_COUNT]]&gt;0,-1,IF(TBL_APP_LOANPOOL[[#This Row],[REQ_FIELDS_POPULATED]],1,0)),"")</f>
        <v/>
      </c>
      <c r="C81" s="37">
        <f>ROW()-ROW(TBL_APP_LOANPOOL[[#Headers],[ROW_ID]])</f>
        <v>66</v>
      </c>
      <c r="D81" s="48"/>
      <c r="E81" s="46"/>
      <c r="F81" s="47"/>
      <c r="G81" s="79"/>
      <c r="H81" s="72"/>
      <c r="I81" s="75"/>
      <c r="J81" s="67"/>
      <c r="K81" s="48"/>
      <c r="L81" s="49"/>
      <c r="M81" s="64"/>
      <c r="N8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1" s="50">
        <f>SUM(
IF(AND(TBL_APP_LOANPOOL[[#This Row],[LOAN_PURPOSE]]&lt;&gt;"Other",TBL_APP_LOANPOOL[[#This Row],[LOAN_PURPOSE_OTHER]]&lt;&gt;""),1,0)
)</f>
        <v>0</v>
      </c>
    </row>
    <row r="82" spans="2:16" ht="26.25" customHeight="1" x14ac:dyDescent="0.25">
      <c r="B82" s="27" t="str">
        <f>IF(TBL_APP_LOANPOOL[[#This Row],[RECORD_STARTED]],IF(TBL_APP_LOANPOOL[[#This Row],[ERROR_COUNT]]&gt;0,-1,IF(TBL_APP_LOANPOOL[[#This Row],[REQ_FIELDS_POPULATED]],1,0)),"")</f>
        <v/>
      </c>
      <c r="C82" s="37">
        <f>ROW()-ROW(TBL_APP_LOANPOOL[[#Headers],[ROW_ID]])</f>
        <v>67</v>
      </c>
      <c r="D82" s="48"/>
      <c r="E82" s="46"/>
      <c r="F82" s="47"/>
      <c r="G82" s="79"/>
      <c r="H82" s="72"/>
      <c r="I82" s="75"/>
      <c r="J82" s="67"/>
      <c r="K82" s="48"/>
      <c r="L82" s="49"/>
      <c r="M82" s="64"/>
      <c r="N8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2" s="50">
        <f>SUM(
IF(AND(TBL_APP_LOANPOOL[[#This Row],[LOAN_PURPOSE]]&lt;&gt;"Other",TBL_APP_LOANPOOL[[#This Row],[LOAN_PURPOSE_OTHER]]&lt;&gt;""),1,0)
)</f>
        <v>0</v>
      </c>
    </row>
    <row r="83" spans="2:16" ht="26.25" customHeight="1" x14ac:dyDescent="0.25">
      <c r="B83" s="27" t="str">
        <f>IF(TBL_APP_LOANPOOL[[#This Row],[RECORD_STARTED]],IF(TBL_APP_LOANPOOL[[#This Row],[ERROR_COUNT]]&gt;0,-1,IF(TBL_APP_LOANPOOL[[#This Row],[REQ_FIELDS_POPULATED]],1,0)),"")</f>
        <v/>
      </c>
      <c r="C83" s="37">
        <f>ROW()-ROW(TBL_APP_LOANPOOL[[#Headers],[ROW_ID]])</f>
        <v>68</v>
      </c>
      <c r="D83" s="48"/>
      <c r="E83" s="46"/>
      <c r="F83" s="47"/>
      <c r="G83" s="79"/>
      <c r="H83" s="72"/>
      <c r="I83" s="75"/>
      <c r="J83" s="67"/>
      <c r="K83" s="48"/>
      <c r="L83" s="49"/>
      <c r="M83" s="64"/>
      <c r="N8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3" s="50">
        <f>SUM(
IF(AND(TBL_APP_LOANPOOL[[#This Row],[LOAN_PURPOSE]]&lt;&gt;"Other",TBL_APP_LOANPOOL[[#This Row],[LOAN_PURPOSE_OTHER]]&lt;&gt;""),1,0)
)</f>
        <v>0</v>
      </c>
    </row>
    <row r="84" spans="2:16" ht="26.25" customHeight="1" x14ac:dyDescent="0.25">
      <c r="B84" s="27" t="str">
        <f>IF(TBL_APP_LOANPOOL[[#This Row],[RECORD_STARTED]],IF(TBL_APP_LOANPOOL[[#This Row],[ERROR_COUNT]]&gt;0,-1,IF(TBL_APP_LOANPOOL[[#This Row],[REQ_FIELDS_POPULATED]],1,0)),"")</f>
        <v/>
      </c>
      <c r="C84" s="37">
        <f>ROW()-ROW(TBL_APP_LOANPOOL[[#Headers],[ROW_ID]])</f>
        <v>69</v>
      </c>
      <c r="D84" s="48"/>
      <c r="E84" s="46"/>
      <c r="F84" s="47"/>
      <c r="G84" s="79"/>
      <c r="H84" s="72"/>
      <c r="I84" s="75"/>
      <c r="J84" s="67"/>
      <c r="K84" s="48"/>
      <c r="L84" s="49"/>
      <c r="M84" s="64"/>
      <c r="N8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4" s="50">
        <f>SUM(
IF(AND(TBL_APP_LOANPOOL[[#This Row],[LOAN_PURPOSE]]&lt;&gt;"Other",TBL_APP_LOANPOOL[[#This Row],[LOAN_PURPOSE_OTHER]]&lt;&gt;""),1,0)
)</f>
        <v>0</v>
      </c>
    </row>
    <row r="85" spans="2:16" ht="26.25" customHeight="1" x14ac:dyDescent="0.25">
      <c r="B85" s="27" t="str">
        <f>IF(TBL_APP_LOANPOOL[[#This Row],[RECORD_STARTED]],IF(TBL_APP_LOANPOOL[[#This Row],[ERROR_COUNT]]&gt;0,-1,IF(TBL_APP_LOANPOOL[[#This Row],[REQ_FIELDS_POPULATED]],1,0)),"")</f>
        <v/>
      </c>
      <c r="C85" s="37">
        <f>ROW()-ROW(TBL_APP_LOANPOOL[[#Headers],[ROW_ID]])</f>
        <v>70</v>
      </c>
      <c r="D85" s="48"/>
      <c r="E85" s="46"/>
      <c r="F85" s="47"/>
      <c r="G85" s="79"/>
      <c r="H85" s="72"/>
      <c r="I85" s="75"/>
      <c r="J85" s="67"/>
      <c r="K85" s="48"/>
      <c r="L85" s="49"/>
      <c r="M85" s="64"/>
      <c r="N8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5" s="50">
        <f>SUM(
IF(AND(TBL_APP_LOANPOOL[[#This Row],[LOAN_PURPOSE]]&lt;&gt;"Other",TBL_APP_LOANPOOL[[#This Row],[LOAN_PURPOSE_OTHER]]&lt;&gt;""),1,0)
)</f>
        <v>0</v>
      </c>
    </row>
    <row r="86" spans="2:16" ht="26.25" customHeight="1" x14ac:dyDescent="0.25">
      <c r="B86" s="27" t="str">
        <f>IF(TBL_APP_LOANPOOL[[#This Row],[RECORD_STARTED]],IF(TBL_APP_LOANPOOL[[#This Row],[ERROR_COUNT]]&gt;0,-1,IF(TBL_APP_LOANPOOL[[#This Row],[REQ_FIELDS_POPULATED]],1,0)),"")</f>
        <v/>
      </c>
      <c r="C86" s="37">
        <f>ROW()-ROW(TBL_APP_LOANPOOL[[#Headers],[ROW_ID]])</f>
        <v>71</v>
      </c>
      <c r="D86" s="48"/>
      <c r="E86" s="46"/>
      <c r="F86" s="47"/>
      <c r="G86" s="79"/>
      <c r="H86" s="72"/>
      <c r="I86" s="75"/>
      <c r="J86" s="67"/>
      <c r="K86" s="48"/>
      <c r="L86" s="49"/>
      <c r="M86" s="64"/>
      <c r="N8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6" s="50">
        <f>SUM(
IF(AND(TBL_APP_LOANPOOL[[#This Row],[LOAN_PURPOSE]]&lt;&gt;"Other",TBL_APP_LOANPOOL[[#This Row],[LOAN_PURPOSE_OTHER]]&lt;&gt;""),1,0)
)</f>
        <v>0</v>
      </c>
    </row>
    <row r="87" spans="2:16" ht="26.25" customHeight="1" x14ac:dyDescent="0.25">
      <c r="B87" s="27" t="str">
        <f>IF(TBL_APP_LOANPOOL[[#This Row],[RECORD_STARTED]],IF(TBL_APP_LOANPOOL[[#This Row],[ERROR_COUNT]]&gt;0,-1,IF(TBL_APP_LOANPOOL[[#This Row],[REQ_FIELDS_POPULATED]],1,0)),"")</f>
        <v/>
      </c>
      <c r="C87" s="37">
        <f>ROW()-ROW(TBL_APP_LOANPOOL[[#Headers],[ROW_ID]])</f>
        <v>72</v>
      </c>
      <c r="D87" s="48"/>
      <c r="E87" s="46"/>
      <c r="F87" s="47"/>
      <c r="G87" s="79"/>
      <c r="H87" s="72"/>
      <c r="I87" s="75"/>
      <c r="J87" s="67"/>
      <c r="K87" s="48"/>
      <c r="L87" s="49"/>
      <c r="M87" s="64"/>
      <c r="N8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7" s="50">
        <f>SUM(
IF(AND(TBL_APP_LOANPOOL[[#This Row],[LOAN_PURPOSE]]&lt;&gt;"Other",TBL_APP_LOANPOOL[[#This Row],[LOAN_PURPOSE_OTHER]]&lt;&gt;""),1,0)
)</f>
        <v>0</v>
      </c>
    </row>
    <row r="88" spans="2:16" ht="26.25" customHeight="1" x14ac:dyDescent="0.25">
      <c r="B88" s="27" t="str">
        <f>IF(TBL_APP_LOANPOOL[[#This Row],[RECORD_STARTED]],IF(TBL_APP_LOANPOOL[[#This Row],[ERROR_COUNT]]&gt;0,-1,IF(TBL_APP_LOANPOOL[[#This Row],[REQ_FIELDS_POPULATED]],1,0)),"")</f>
        <v/>
      </c>
      <c r="C88" s="37">
        <f>ROW()-ROW(TBL_APP_LOANPOOL[[#Headers],[ROW_ID]])</f>
        <v>73</v>
      </c>
      <c r="D88" s="48"/>
      <c r="E88" s="46"/>
      <c r="F88" s="47"/>
      <c r="G88" s="79"/>
      <c r="H88" s="72"/>
      <c r="I88" s="75"/>
      <c r="J88" s="67"/>
      <c r="K88" s="48"/>
      <c r="L88" s="49"/>
      <c r="M88" s="64"/>
      <c r="N8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8" s="50">
        <f>SUM(
IF(AND(TBL_APP_LOANPOOL[[#This Row],[LOAN_PURPOSE]]&lt;&gt;"Other",TBL_APP_LOANPOOL[[#This Row],[LOAN_PURPOSE_OTHER]]&lt;&gt;""),1,0)
)</f>
        <v>0</v>
      </c>
    </row>
    <row r="89" spans="2:16" ht="26.25" customHeight="1" x14ac:dyDescent="0.25">
      <c r="B89" s="27" t="str">
        <f>IF(TBL_APP_LOANPOOL[[#This Row],[RECORD_STARTED]],IF(TBL_APP_LOANPOOL[[#This Row],[ERROR_COUNT]]&gt;0,-1,IF(TBL_APP_LOANPOOL[[#This Row],[REQ_FIELDS_POPULATED]],1,0)),"")</f>
        <v/>
      </c>
      <c r="C89" s="37">
        <f>ROW()-ROW(TBL_APP_LOANPOOL[[#Headers],[ROW_ID]])</f>
        <v>74</v>
      </c>
      <c r="D89" s="48"/>
      <c r="E89" s="46"/>
      <c r="F89" s="47"/>
      <c r="G89" s="79"/>
      <c r="H89" s="72"/>
      <c r="I89" s="75"/>
      <c r="J89" s="67"/>
      <c r="K89" s="48"/>
      <c r="L89" s="49"/>
      <c r="M89" s="64"/>
      <c r="N8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9" s="50">
        <f>SUM(
IF(AND(TBL_APP_LOANPOOL[[#This Row],[LOAN_PURPOSE]]&lt;&gt;"Other",TBL_APP_LOANPOOL[[#This Row],[LOAN_PURPOSE_OTHER]]&lt;&gt;""),1,0)
)</f>
        <v>0</v>
      </c>
    </row>
    <row r="90" spans="2:16" ht="26.25" customHeight="1" x14ac:dyDescent="0.25">
      <c r="B90" s="27" t="str">
        <f>IF(TBL_APP_LOANPOOL[[#This Row],[RECORD_STARTED]],IF(TBL_APP_LOANPOOL[[#This Row],[ERROR_COUNT]]&gt;0,-1,IF(TBL_APP_LOANPOOL[[#This Row],[REQ_FIELDS_POPULATED]],1,0)),"")</f>
        <v/>
      </c>
      <c r="C90" s="37">
        <f>ROW()-ROW(TBL_APP_LOANPOOL[[#Headers],[ROW_ID]])</f>
        <v>75</v>
      </c>
      <c r="D90" s="48"/>
      <c r="E90" s="46"/>
      <c r="F90" s="47"/>
      <c r="G90" s="79"/>
      <c r="H90" s="72"/>
      <c r="I90" s="75"/>
      <c r="J90" s="67"/>
      <c r="K90" s="48"/>
      <c r="L90" s="49"/>
      <c r="M90" s="64"/>
      <c r="N9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0" s="50">
        <f>SUM(
IF(AND(TBL_APP_LOANPOOL[[#This Row],[LOAN_PURPOSE]]&lt;&gt;"Other",TBL_APP_LOANPOOL[[#This Row],[LOAN_PURPOSE_OTHER]]&lt;&gt;""),1,0)
)</f>
        <v>0</v>
      </c>
    </row>
    <row r="91" spans="2:16" ht="26.25" customHeight="1" x14ac:dyDescent="0.25">
      <c r="B91" s="27" t="str">
        <f>IF(TBL_APP_LOANPOOL[[#This Row],[RECORD_STARTED]],IF(TBL_APP_LOANPOOL[[#This Row],[ERROR_COUNT]]&gt;0,-1,IF(TBL_APP_LOANPOOL[[#This Row],[REQ_FIELDS_POPULATED]],1,0)),"")</f>
        <v/>
      </c>
      <c r="C91" s="37">
        <f>ROW()-ROW(TBL_APP_LOANPOOL[[#Headers],[ROW_ID]])</f>
        <v>76</v>
      </c>
      <c r="D91" s="48"/>
      <c r="E91" s="46"/>
      <c r="F91" s="47"/>
      <c r="G91" s="79"/>
      <c r="H91" s="72"/>
      <c r="I91" s="75"/>
      <c r="J91" s="67"/>
      <c r="K91" s="48"/>
      <c r="L91" s="49"/>
      <c r="M91" s="64"/>
      <c r="N9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1" s="50">
        <f>SUM(
IF(AND(TBL_APP_LOANPOOL[[#This Row],[LOAN_PURPOSE]]&lt;&gt;"Other",TBL_APP_LOANPOOL[[#This Row],[LOAN_PURPOSE_OTHER]]&lt;&gt;""),1,0)
)</f>
        <v>0</v>
      </c>
    </row>
    <row r="92" spans="2:16" ht="26.25" customHeight="1" x14ac:dyDescent="0.25">
      <c r="B92" s="27" t="str">
        <f>IF(TBL_APP_LOANPOOL[[#This Row],[RECORD_STARTED]],IF(TBL_APP_LOANPOOL[[#This Row],[ERROR_COUNT]]&gt;0,-1,IF(TBL_APP_LOANPOOL[[#This Row],[REQ_FIELDS_POPULATED]],1,0)),"")</f>
        <v/>
      </c>
      <c r="C92" s="37">
        <f>ROW()-ROW(TBL_APP_LOANPOOL[[#Headers],[ROW_ID]])</f>
        <v>77</v>
      </c>
      <c r="D92" s="48"/>
      <c r="E92" s="46"/>
      <c r="F92" s="47"/>
      <c r="G92" s="79"/>
      <c r="H92" s="72"/>
      <c r="I92" s="75"/>
      <c r="J92" s="67"/>
      <c r="K92" s="48"/>
      <c r="L92" s="49"/>
      <c r="M92" s="64"/>
      <c r="N9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2" s="50">
        <f>SUM(
IF(AND(TBL_APP_LOANPOOL[[#This Row],[LOAN_PURPOSE]]&lt;&gt;"Other",TBL_APP_LOANPOOL[[#This Row],[LOAN_PURPOSE_OTHER]]&lt;&gt;""),1,0)
)</f>
        <v>0</v>
      </c>
    </row>
    <row r="93" spans="2:16" ht="26.25" customHeight="1" x14ac:dyDescent="0.25">
      <c r="B93" s="27" t="str">
        <f>IF(TBL_APP_LOANPOOL[[#This Row],[RECORD_STARTED]],IF(TBL_APP_LOANPOOL[[#This Row],[ERROR_COUNT]]&gt;0,-1,IF(TBL_APP_LOANPOOL[[#This Row],[REQ_FIELDS_POPULATED]],1,0)),"")</f>
        <v/>
      </c>
      <c r="C93" s="37">
        <f>ROW()-ROW(TBL_APP_LOANPOOL[[#Headers],[ROW_ID]])</f>
        <v>78</v>
      </c>
      <c r="D93" s="48"/>
      <c r="E93" s="46"/>
      <c r="F93" s="47"/>
      <c r="G93" s="79"/>
      <c r="H93" s="72"/>
      <c r="I93" s="75"/>
      <c r="J93" s="67"/>
      <c r="K93" s="48"/>
      <c r="L93" s="49"/>
      <c r="M93" s="64"/>
      <c r="N9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3" s="50">
        <f>SUM(
IF(AND(TBL_APP_LOANPOOL[[#This Row],[LOAN_PURPOSE]]&lt;&gt;"Other",TBL_APP_LOANPOOL[[#This Row],[LOAN_PURPOSE_OTHER]]&lt;&gt;""),1,0)
)</f>
        <v>0</v>
      </c>
    </row>
    <row r="94" spans="2:16" ht="26.25" customHeight="1" x14ac:dyDescent="0.25">
      <c r="B94" s="27" t="str">
        <f>IF(TBL_APP_LOANPOOL[[#This Row],[RECORD_STARTED]],IF(TBL_APP_LOANPOOL[[#This Row],[ERROR_COUNT]]&gt;0,-1,IF(TBL_APP_LOANPOOL[[#This Row],[REQ_FIELDS_POPULATED]],1,0)),"")</f>
        <v/>
      </c>
      <c r="C94" s="37">
        <f>ROW()-ROW(TBL_APP_LOANPOOL[[#Headers],[ROW_ID]])</f>
        <v>79</v>
      </c>
      <c r="D94" s="48"/>
      <c r="E94" s="46"/>
      <c r="F94" s="47"/>
      <c r="G94" s="79"/>
      <c r="H94" s="72"/>
      <c r="I94" s="75"/>
      <c r="J94" s="67"/>
      <c r="K94" s="48"/>
      <c r="L94" s="49"/>
      <c r="M94" s="64"/>
      <c r="N9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4" s="50">
        <f>SUM(
IF(AND(TBL_APP_LOANPOOL[[#This Row],[LOAN_PURPOSE]]&lt;&gt;"Other",TBL_APP_LOANPOOL[[#This Row],[LOAN_PURPOSE_OTHER]]&lt;&gt;""),1,0)
)</f>
        <v>0</v>
      </c>
    </row>
    <row r="95" spans="2:16" ht="26.25" customHeight="1" x14ac:dyDescent="0.25">
      <c r="B95" s="27" t="str">
        <f>IF(TBL_APP_LOANPOOL[[#This Row],[RECORD_STARTED]],IF(TBL_APP_LOANPOOL[[#This Row],[ERROR_COUNT]]&gt;0,-1,IF(TBL_APP_LOANPOOL[[#This Row],[REQ_FIELDS_POPULATED]],1,0)),"")</f>
        <v/>
      </c>
      <c r="C95" s="37">
        <f>ROW()-ROW(TBL_APP_LOANPOOL[[#Headers],[ROW_ID]])</f>
        <v>80</v>
      </c>
      <c r="D95" s="48"/>
      <c r="E95" s="46"/>
      <c r="F95" s="47"/>
      <c r="G95" s="79"/>
      <c r="H95" s="72"/>
      <c r="I95" s="75"/>
      <c r="J95" s="67"/>
      <c r="K95" s="48"/>
      <c r="L95" s="49"/>
      <c r="M95" s="64"/>
      <c r="N9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5" s="50">
        <f>SUM(
IF(AND(TBL_APP_LOANPOOL[[#This Row],[LOAN_PURPOSE]]&lt;&gt;"Other",TBL_APP_LOANPOOL[[#This Row],[LOAN_PURPOSE_OTHER]]&lt;&gt;""),1,0)
)</f>
        <v>0</v>
      </c>
    </row>
    <row r="96" spans="2:16" ht="26.25" customHeight="1" x14ac:dyDescent="0.25">
      <c r="B96" s="27" t="str">
        <f>IF(TBL_APP_LOANPOOL[[#This Row],[RECORD_STARTED]],IF(TBL_APP_LOANPOOL[[#This Row],[ERROR_COUNT]]&gt;0,-1,IF(TBL_APP_LOANPOOL[[#This Row],[REQ_FIELDS_POPULATED]],1,0)),"")</f>
        <v/>
      </c>
      <c r="C96" s="37">
        <f>ROW()-ROW(TBL_APP_LOANPOOL[[#Headers],[ROW_ID]])</f>
        <v>81</v>
      </c>
      <c r="D96" s="48"/>
      <c r="E96" s="46"/>
      <c r="F96" s="47"/>
      <c r="G96" s="79"/>
      <c r="H96" s="72"/>
      <c r="I96" s="75"/>
      <c r="J96" s="67"/>
      <c r="K96" s="48"/>
      <c r="L96" s="49"/>
      <c r="M96" s="64"/>
      <c r="N9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6" s="50">
        <f>SUM(
IF(AND(TBL_APP_LOANPOOL[[#This Row],[LOAN_PURPOSE]]&lt;&gt;"Other",TBL_APP_LOANPOOL[[#This Row],[LOAN_PURPOSE_OTHER]]&lt;&gt;""),1,0)
)</f>
        <v>0</v>
      </c>
    </row>
    <row r="97" spans="2:16" ht="26.25" customHeight="1" x14ac:dyDescent="0.25">
      <c r="B97" s="27" t="str">
        <f>IF(TBL_APP_LOANPOOL[[#This Row],[RECORD_STARTED]],IF(TBL_APP_LOANPOOL[[#This Row],[ERROR_COUNT]]&gt;0,-1,IF(TBL_APP_LOANPOOL[[#This Row],[REQ_FIELDS_POPULATED]],1,0)),"")</f>
        <v/>
      </c>
      <c r="C97" s="37">
        <f>ROW()-ROW(TBL_APP_LOANPOOL[[#Headers],[ROW_ID]])</f>
        <v>82</v>
      </c>
      <c r="D97" s="48"/>
      <c r="E97" s="46"/>
      <c r="F97" s="47"/>
      <c r="G97" s="79"/>
      <c r="H97" s="72"/>
      <c r="I97" s="75"/>
      <c r="J97" s="67"/>
      <c r="K97" s="48"/>
      <c r="L97" s="49"/>
      <c r="M97" s="64"/>
      <c r="N9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7" s="50">
        <f>SUM(
IF(AND(TBL_APP_LOANPOOL[[#This Row],[LOAN_PURPOSE]]&lt;&gt;"Other",TBL_APP_LOANPOOL[[#This Row],[LOAN_PURPOSE_OTHER]]&lt;&gt;""),1,0)
)</f>
        <v>0</v>
      </c>
    </row>
    <row r="98" spans="2:16" ht="26.25" customHeight="1" x14ac:dyDescent="0.25">
      <c r="B98" s="27" t="str">
        <f>IF(TBL_APP_LOANPOOL[[#This Row],[RECORD_STARTED]],IF(TBL_APP_LOANPOOL[[#This Row],[ERROR_COUNT]]&gt;0,-1,IF(TBL_APP_LOANPOOL[[#This Row],[REQ_FIELDS_POPULATED]],1,0)),"")</f>
        <v/>
      </c>
      <c r="C98" s="37">
        <f>ROW()-ROW(TBL_APP_LOANPOOL[[#Headers],[ROW_ID]])</f>
        <v>83</v>
      </c>
      <c r="D98" s="48"/>
      <c r="E98" s="46"/>
      <c r="F98" s="47"/>
      <c r="G98" s="79"/>
      <c r="H98" s="72"/>
      <c r="I98" s="75"/>
      <c r="J98" s="67"/>
      <c r="K98" s="48"/>
      <c r="L98" s="49"/>
      <c r="M98" s="64"/>
      <c r="N9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8" s="50">
        <f>SUM(
IF(AND(TBL_APP_LOANPOOL[[#This Row],[LOAN_PURPOSE]]&lt;&gt;"Other",TBL_APP_LOANPOOL[[#This Row],[LOAN_PURPOSE_OTHER]]&lt;&gt;""),1,0)
)</f>
        <v>0</v>
      </c>
    </row>
    <row r="99" spans="2:16" ht="26.25" customHeight="1" x14ac:dyDescent="0.25">
      <c r="B99" s="27" t="str">
        <f>IF(TBL_APP_LOANPOOL[[#This Row],[RECORD_STARTED]],IF(TBL_APP_LOANPOOL[[#This Row],[ERROR_COUNT]]&gt;0,-1,IF(TBL_APP_LOANPOOL[[#This Row],[REQ_FIELDS_POPULATED]],1,0)),"")</f>
        <v/>
      </c>
      <c r="C99" s="37">
        <f>ROW()-ROW(TBL_APP_LOANPOOL[[#Headers],[ROW_ID]])</f>
        <v>84</v>
      </c>
      <c r="D99" s="48"/>
      <c r="E99" s="46"/>
      <c r="F99" s="47"/>
      <c r="G99" s="79"/>
      <c r="H99" s="72"/>
      <c r="I99" s="75"/>
      <c r="J99" s="67"/>
      <c r="K99" s="48"/>
      <c r="L99" s="49"/>
      <c r="M99" s="64"/>
      <c r="N9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9" s="50">
        <f>SUM(
IF(AND(TBL_APP_LOANPOOL[[#This Row],[LOAN_PURPOSE]]&lt;&gt;"Other",TBL_APP_LOANPOOL[[#This Row],[LOAN_PURPOSE_OTHER]]&lt;&gt;""),1,0)
)</f>
        <v>0</v>
      </c>
    </row>
    <row r="100" spans="2:16" ht="26.25" customHeight="1" x14ac:dyDescent="0.25">
      <c r="B100" s="27" t="str">
        <f>IF(TBL_APP_LOANPOOL[[#This Row],[RECORD_STARTED]],IF(TBL_APP_LOANPOOL[[#This Row],[ERROR_COUNT]]&gt;0,-1,IF(TBL_APP_LOANPOOL[[#This Row],[REQ_FIELDS_POPULATED]],1,0)),"")</f>
        <v/>
      </c>
      <c r="C100" s="37">
        <f>ROW()-ROW(TBL_APP_LOANPOOL[[#Headers],[ROW_ID]])</f>
        <v>85</v>
      </c>
      <c r="D100" s="48"/>
      <c r="E100" s="46"/>
      <c r="F100" s="47"/>
      <c r="G100" s="79"/>
      <c r="H100" s="72"/>
      <c r="I100" s="75"/>
      <c r="J100" s="67"/>
      <c r="K100" s="48"/>
      <c r="L100" s="49"/>
      <c r="M100" s="64"/>
      <c r="N10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0" s="50">
        <f>SUM(
IF(AND(TBL_APP_LOANPOOL[[#This Row],[LOAN_PURPOSE]]&lt;&gt;"Other",TBL_APP_LOANPOOL[[#This Row],[LOAN_PURPOSE_OTHER]]&lt;&gt;""),1,0)
)</f>
        <v>0</v>
      </c>
    </row>
    <row r="101" spans="2:16" ht="26.25" customHeight="1" x14ac:dyDescent="0.25">
      <c r="B101" s="27" t="str">
        <f>IF(TBL_APP_LOANPOOL[[#This Row],[RECORD_STARTED]],IF(TBL_APP_LOANPOOL[[#This Row],[ERROR_COUNT]]&gt;0,-1,IF(TBL_APP_LOANPOOL[[#This Row],[REQ_FIELDS_POPULATED]],1,0)),"")</f>
        <v/>
      </c>
      <c r="C101" s="37">
        <f>ROW()-ROW(TBL_APP_LOANPOOL[[#Headers],[ROW_ID]])</f>
        <v>86</v>
      </c>
      <c r="D101" s="48"/>
      <c r="E101" s="46"/>
      <c r="F101" s="47"/>
      <c r="G101" s="79"/>
      <c r="H101" s="72"/>
      <c r="I101" s="75"/>
      <c r="J101" s="67"/>
      <c r="K101" s="48"/>
      <c r="L101" s="49"/>
      <c r="M101" s="64"/>
      <c r="N10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1" s="50">
        <f>SUM(
IF(AND(TBL_APP_LOANPOOL[[#This Row],[LOAN_PURPOSE]]&lt;&gt;"Other",TBL_APP_LOANPOOL[[#This Row],[LOAN_PURPOSE_OTHER]]&lt;&gt;""),1,0)
)</f>
        <v>0</v>
      </c>
    </row>
    <row r="102" spans="2:16" ht="26.25" customHeight="1" x14ac:dyDescent="0.25">
      <c r="B102" s="27" t="str">
        <f>IF(TBL_APP_LOANPOOL[[#This Row],[RECORD_STARTED]],IF(TBL_APP_LOANPOOL[[#This Row],[ERROR_COUNT]]&gt;0,-1,IF(TBL_APP_LOANPOOL[[#This Row],[REQ_FIELDS_POPULATED]],1,0)),"")</f>
        <v/>
      </c>
      <c r="C102" s="37">
        <f>ROW()-ROW(TBL_APP_LOANPOOL[[#Headers],[ROW_ID]])</f>
        <v>87</v>
      </c>
      <c r="D102" s="48"/>
      <c r="E102" s="46"/>
      <c r="F102" s="47"/>
      <c r="G102" s="79"/>
      <c r="H102" s="72"/>
      <c r="I102" s="75"/>
      <c r="J102" s="67"/>
      <c r="K102" s="48"/>
      <c r="L102" s="49"/>
      <c r="M102" s="64"/>
      <c r="N10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2" s="50">
        <f>SUM(
IF(AND(TBL_APP_LOANPOOL[[#This Row],[LOAN_PURPOSE]]&lt;&gt;"Other",TBL_APP_LOANPOOL[[#This Row],[LOAN_PURPOSE_OTHER]]&lt;&gt;""),1,0)
)</f>
        <v>0</v>
      </c>
    </row>
    <row r="103" spans="2:16" ht="26.25" customHeight="1" x14ac:dyDescent="0.25">
      <c r="B103" s="27" t="str">
        <f>IF(TBL_APP_LOANPOOL[[#This Row],[RECORD_STARTED]],IF(TBL_APP_LOANPOOL[[#This Row],[ERROR_COUNT]]&gt;0,-1,IF(TBL_APP_LOANPOOL[[#This Row],[REQ_FIELDS_POPULATED]],1,0)),"")</f>
        <v/>
      </c>
      <c r="C103" s="37">
        <f>ROW()-ROW(TBL_APP_LOANPOOL[[#Headers],[ROW_ID]])</f>
        <v>88</v>
      </c>
      <c r="D103" s="48"/>
      <c r="E103" s="46"/>
      <c r="F103" s="47"/>
      <c r="G103" s="79"/>
      <c r="H103" s="72"/>
      <c r="I103" s="75"/>
      <c r="J103" s="67"/>
      <c r="K103" s="48"/>
      <c r="L103" s="49"/>
      <c r="M103" s="64"/>
      <c r="N10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3" s="50">
        <f>SUM(
IF(AND(TBL_APP_LOANPOOL[[#This Row],[LOAN_PURPOSE]]&lt;&gt;"Other",TBL_APP_LOANPOOL[[#This Row],[LOAN_PURPOSE_OTHER]]&lt;&gt;""),1,0)
)</f>
        <v>0</v>
      </c>
    </row>
    <row r="104" spans="2:16" ht="26.25" customHeight="1" x14ac:dyDescent="0.25">
      <c r="B104" s="27" t="str">
        <f>IF(TBL_APP_LOANPOOL[[#This Row],[RECORD_STARTED]],IF(TBL_APP_LOANPOOL[[#This Row],[ERROR_COUNT]]&gt;0,-1,IF(TBL_APP_LOANPOOL[[#This Row],[REQ_FIELDS_POPULATED]],1,0)),"")</f>
        <v/>
      </c>
      <c r="C104" s="37">
        <f>ROW()-ROW(TBL_APP_LOANPOOL[[#Headers],[ROW_ID]])</f>
        <v>89</v>
      </c>
      <c r="D104" s="48"/>
      <c r="E104" s="46"/>
      <c r="F104" s="47"/>
      <c r="G104" s="79"/>
      <c r="H104" s="72"/>
      <c r="I104" s="75"/>
      <c r="J104" s="67"/>
      <c r="K104" s="48"/>
      <c r="L104" s="49"/>
      <c r="M104" s="64"/>
      <c r="N10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4" s="50">
        <f>SUM(
IF(AND(TBL_APP_LOANPOOL[[#This Row],[LOAN_PURPOSE]]&lt;&gt;"Other",TBL_APP_LOANPOOL[[#This Row],[LOAN_PURPOSE_OTHER]]&lt;&gt;""),1,0)
)</f>
        <v>0</v>
      </c>
    </row>
    <row r="105" spans="2:16" ht="26.25" customHeight="1" x14ac:dyDescent="0.25">
      <c r="B105" s="27" t="str">
        <f>IF(TBL_APP_LOANPOOL[[#This Row],[RECORD_STARTED]],IF(TBL_APP_LOANPOOL[[#This Row],[ERROR_COUNT]]&gt;0,-1,IF(TBL_APP_LOANPOOL[[#This Row],[REQ_FIELDS_POPULATED]],1,0)),"")</f>
        <v/>
      </c>
      <c r="C105" s="37">
        <f>ROW()-ROW(TBL_APP_LOANPOOL[[#Headers],[ROW_ID]])</f>
        <v>90</v>
      </c>
      <c r="D105" s="48"/>
      <c r="E105" s="46"/>
      <c r="F105" s="47"/>
      <c r="G105" s="79"/>
      <c r="H105" s="72"/>
      <c r="I105" s="75"/>
      <c r="J105" s="67"/>
      <c r="K105" s="48"/>
      <c r="L105" s="49"/>
      <c r="M105" s="64"/>
      <c r="N10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5" s="50">
        <f>SUM(
IF(AND(TBL_APP_LOANPOOL[[#This Row],[LOAN_PURPOSE]]&lt;&gt;"Other",TBL_APP_LOANPOOL[[#This Row],[LOAN_PURPOSE_OTHER]]&lt;&gt;""),1,0)
)</f>
        <v>0</v>
      </c>
    </row>
    <row r="106" spans="2:16" ht="26.25" customHeight="1" x14ac:dyDescent="0.25">
      <c r="B106" s="27" t="str">
        <f>IF(TBL_APP_LOANPOOL[[#This Row],[RECORD_STARTED]],IF(TBL_APP_LOANPOOL[[#This Row],[ERROR_COUNT]]&gt;0,-1,IF(TBL_APP_LOANPOOL[[#This Row],[REQ_FIELDS_POPULATED]],1,0)),"")</f>
        <v/>
      </c>
      <c r="C106" s="37">
        <f>ROW()-ROW(TBL_APP_LOANPOOL[[#Headers],[ROW_ID]])</f>
        <v>91</v>
      </c>
      <c r="D106" s="48"/>
      <c r="E106" s="46"/>
      <c r="F106" s="47"/>
      <c r="G106" s="79"/>
      <c r="H106" s="72"/>
      <c r="I106" s="75"/>
      <c r="J106" s="67"/>
      <c r="K106" s="48"/>
      <c r="L106" s="49"/>
      <c r="M106" s="64"/>
      <c r="N10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6" s="50">
        <f>SUM(
IF(AND(TBL_APP_LOANPOOL[[#This Row],[LOAN_PURPOSE]]&lt;&gt;"Other",TBL_APP_LOANPOOL[[#This Row],[LOAN_PURPOSE_OTHER]]&lt;&gt;""),1,0)
)</f>
        <v>0</v>
      </c>
    </row>
    <row r="107" spans="2:16" ht="26.25" customHeight="1" x14ac:dyDescent="0.25">
      <c r="B107" s="27" t="str">
        <f>IF(TBL_APP_LOANPOOL[[#This Row],[RECORD_STARTED]],IF(TBL_APP_LOANPOOL[[#This Row],[ERROR_COUNT]]&gt;0,-1,IF(TBL_APP_LOANPOOL[[#This Row],[REQ_FIELDS_POPULATED]],1,0)),"")</f>
        <v/>
      </c>
      <c r="C107" s="37">
        <f>ROW()-ROW(TBL_APP_LOANPOOL[[#Headers],[ROW_ID]])</f>
        <v>92</v>
      </c>
      <c r="D107" s="48"/>
      <c r="E107" s="46"/>
      <c r="F107" s="47"/>
      <c r="G107" s="79"/>
      <c r="H107" s="72"/>
      <c r="I107" s="75"/>
      <c r="J107" s="67"/>
      <c r="K107" s="48"/>
      <c r="L107" s="49"/>
      <c r="M107" s="64"/>
      <c r="N10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7" s="50">
        <f>SUM(
IF(AND(TBL_APP_LOANPOOL[[#This Row],[LOAN_PURPOSE]]&lt;&gt;"Other",TBL_APP_LOANPOOL[[#This Row],[LOAN_PURPOSE_OTHER]]&lt;&gt;""),1,0)
)</f>
        <v>0</v>
      </c>
    </row>
    <row r="108" spans="2:16" ht="26.25" customHeight="1" x14ac:dyDescent="0.25">
      <c r="B108" s="27" t="str">
        <f>IF(TBL_APP_LOANPOOL[[#This Row],[RECORD_STARTED]],IF(TBL_APP_LOANPOOL[[#This Row],[ERROR_COUNT]]&gt;0,-1,IF(TBL_APP_LOANPOOL[[#This Row],[REQ_FIELDS_POPULATED]],1,0)),"")</f>
        <v/>
      </c>
      <c r="C108" s="37">
        <f>ROW()-ROW(TBL_APP_LOANPOOL[[#Headers],[ROW_ID]])</f>
        <v>93</v>
      </c>
      <c r="D108" s="48"/>
      <c r="E108" s="46"/>
      <c r="F108" s="47"/>
      <c r="G108" s="79"/>
      <c r="H108" s="72"/>
      <c r="I108" s="75"/>
      <c r="J108" s="67"/>
      <c r="K108" s="48"/>
      <c r="L108" s="49"/>
      <c r="M108" s="64"/>
      <c r="N10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8" s="50">
        <f>SUM(
IF(AND(TBL_APP_LOANPOOL[[#This Row],[LOAN_PURPOSE]]&lt;&gt;"Other",TBL_APP_LOANPOOL[[#This Row],[LOAN_PURPOSE_OTHER]]&lt;&gt;""),1,0)
)</f>
        <v>0</v>
      </c>
    </row>
    <row r="109" spans="2:16" ht="26.25" customHeight="1" x14ac:dyDescent="0.25">
      <c r="B109" s="27" t="str">
        <f>IF(TBL_APP_LOANPOOL[[#This Row],[RECORD_STARTED]],IF(TBL_APP_LOANPOOL[[#This Row],[ERROR_COUNT]]&gt;0,-1,IF(TBL_APP_LOANPOOL[[#This Row],[REQ_FIELDS_POPULATED]],1,0)),"")</f>
        <v/>
      </c>
      <c r="C109" s="37">
        <f>ROW()-ROW(TBL_APP_LOANPOOL[[#Headers],[ROW_ID]])</f>
        <v>94</v>
      </c>
      <c r="D109" s="48"/>
      <c r="E109" s="46"/>
      <c r="F109" s="47"/>
      <c r="G109" s="79"/>
      <c r="H109" s="72"/>
      <c r="I109" s="75"/>
      <c r="J109" s="67"/>
      <c r="K109" s="48"/>
      <c r="L109" s="49"/>
      <c r="M109" s="64"/>
      <c r="N10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9" s="50">
        <f>SUM(
IF(AND(TBL_APP_LOANPOOL[[#This Row],[LOAN_PURPOSE]]&lt;&gt;"Other",TBL_APP_LOANPOOL[[#This Row],[LOAN_PURPOSE_OTHER]]&lt;&gt;""),1,0)
)</f>
        <v>0</v>
      </c>
    </row>
    <row r="110" spans="2:16" ht="26.25" customHeight="1" x14ac:dyDescent="0.25">
      <c r="B110" s="27" t="str">
        <f>IF(TBL_APP_LOANPOOL[[#This Row],[RECORD_STARTED]],IF(TBL_APP_LOANPOOL[[#This Row],[ERROR_COUNT]]&gt;0,-1,IF(TBL_APP_LOANPOOL[[#This Row],[REQ_FIELDS_POPULATED]],1,0)),"")</f>
        <v/>
      </c>
      <c r="C110" s="37">
        <f>ROW()-ROW(TBL_APP_LOANPOOL[[#Headers],[ROW_ID]])</f>
        <v>95</v>
      </c>
      <c r="D110" s="48"/>
      <c r="E110" s="46"/>
      <c r="F110" s="47"/>
      <c r="G110" s="79"/>
      <c r="H110" s="72"/>
      <c r="I110" s="75"/>
      <c r="J110" s="67"/>
      <c r="K110" s="48"/>
      <c r="L110" s="49"/>
      <c r="M110" s="64"/>
      <c r="N11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0" s="50">
        <f>SUM(
IF(AND(TBL_APP_LOANPOOL[[#This Row],[LOAN_PURPOSE]]&lt;&gt;"Other",TBL_APP_LOANPOOL[[#This Row],[LOAN_PURPOSE_OTHER]]&lt;&gt;""),1,0)
)</f>
        <v>0</v>
      </c>
    </row>
    <row r="111" spans="2:16" ht="26.25" customHeight="1" x14ac:dyDescent="0.25">
      <c r="B111" s="27" t="str">
        <f>IF(TBL_APP_LOANPOOL[[#This Row],[RECORD_STARTED]],IF(TBL_APP_LOANPOOL[[#This Row],[ERROR_COUNT]]&gt;0,-1,IF(TBL_APP_LOANPOOL[[#This Row],[REQ_FIELDS_POPULATED]],1,0)),"")</f>
        <v/>
      </c>
      <c r="C111" s="37">
        <f>ROW()-ROW(TBL_APP_LOANPOOL[[#Headers],[ROW_ID]])</f>
        <v>96</v>
      </c>
      <c r="D111" s="48"/>
      <c r="E111" s="46"/>
      <c r="F111" s="47"/>
      <c r="G111" s="79"/>
      <c r="H111" s="72"/>
      <c r="I111" s="75"/>
      <c r="J111" s="67"/>
      <c r="K111" s="48"/>
      <c r="L111" s="49"/>
      <c r="M111" s="64"/>
      <c r="N11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1" s="50">
        <f>SUM(
IF(AND(TBL_APP_LOANPOOL[[#This Row],[LOAN_PURPOSE]]&lt;&gt;"Other",TBL_APP_LOANPOOL[[#This Row],[LOAN_PURPOSE_OTHER]]&lt;&gt;""),1,0)
)</f>
        <v>0</v>
      </c>
    </row>
    <row r="112" spans="2:16" ht="26.25" customHeight="1" x14ac:dyDescent="0.25">
      <c r="B112" s="27" t="str">
        <f>IF(TBL_APP_LOANPOOL[[#This Row],[RECORD_STARTED]],IF(TBL_APP_LOANPOOL[[#This Row],[ERROR_COUNT]]&gt;0,-1,IF(TBL_APP_LOANPOOL[[#This Row],[REQ_FIELDS_POPULATED]],1,0)),"")</f>
        <v/>
      </c>
      <c r="C112" s="37">
        <f>ROW()-ROW(TBL_APP_LOANPOOL[[#Headers],[ROW_ID]])</f>
        <v>97</v>
      </c>
      <c r="D112" s="48"/>
      <c r="E112" s="46"/>
      <c r="F112" s="47"/>
      <c r="G112" s="79"/>
      <c r="H112" s="72"/>
      <c r="I112" s="75"/>
      <c r="J112" s="67"/>
      <c r="K112" s="48"/>
      <c r="L112" s="49"/>
      <c r="M112" s="64"/>
      <c r="N11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2" s="50">
        <f>SUM(
IF(AND(TBL_APP_LOANPOOL[[#This Row],[LOAN_PURPOSE]]&lt;&gt;"Other",TBL_APP_LOANPOOL[[#This Row],[LOAN_PURPOSE_OTHER]]&lt;&gt;""),1,0)
)</f>
        <v>0</v>
      </c>
    </row>
    <row r="113" spans="2:16" ht="26.25" customHeight="1" x14ac:dyDescent="0.25">
      <c r="B113" s="27" t="str">
        <f>IF(TBL_APP_LOANPOOL[[#This Row],[RECORD_STARTED]],IF(TBL_APP_LOANPOOL[[#This Row],[ERROR_COUNT]]&gt;0,-1,IF(TBL_APP_LOANPOOL[[#This Row],[REQ_FIELDS_POPULATED]],1,0)),"")</f>
        <v/>
      </c>
      <c r="C113" s="37">
        <f>ROW()-ROW(TBL_APP_LOANPOOL[[#Headers],[ROW_ID]])</f>
        <v>98</v>
      </c>
      <c r="D113" s="48"/>
      <c r="E113" s="46"/>
      <c r="F113" s="47"/>
      <c r="G113" s="79"/>
      <c r="H113" s="72"/>
      <c r="I113" s="75"/>
      <c r="J113" s="67"/>
      <c r="K113" s="48"/>
      <c r="L113" s="49"/>
      <c r="M113" s="64"/>
      <c r="N11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3" s="50">
        <f>SUM(
IF(AND(TBL_APP_LOANPOOL[[#This Row],[LOAN_PURPOSE]]&lt;&gt;"Other",TBL_APP_LOANPOOL[[#This Row],[LOAN_PURPOSE_OTHER]]&lt;&gt;""),1,0)
)</f>
        <v>0</v>
      </c>
    </row>
    <row r="114" spans="2:16" ht="26.25" customHeight="1" x14ac:dyDescent="0.25">
      <c r="B114" s="27" t="str">
        <f>IF(TBL_APP_LOANPOOL[[#This Row],[RECORD_STARTED]],IF(TBL_APP_LOANPOOL[[#This Row],[ERROR_COUNT]]&gt;0,-1,IF(TBL_APP_LOANPOOL[[#This Row],[REQ_FIELDS_POPULATED]],1,0)),"")</f>
        <v/>
      </c>
      <c r="C114" s="37">
        <f>ROW()-ROW(TBL_APP_LOANPOOL[[#Headers],[ROW_ID]])</f>
        <v>99</v>
      </c>
      <c r="D114" s="48"/>
      <c r="E114" s="46"/>
      <c r="F114" s="47"/>
      <c r="G114" s="79"/>
      <c r="H114" s="72"/>
      <c r="I114" s="75"/>
      <c r="J114" s="67"/>
      <c r="K114" s="48"/>
      <c r="L114" s="49"/>
      <c r="M114" s="64"/>
      <c r="N11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4" s="50">
        <f>SUM(
IF(AND(TBL_APP_LOANPOOL[[#This Row],[LOAN_PURPOSE]]&lt;&gt;"Other",TBL_APP_LOANPOOL[[#This Row],[LOAN_PURPOSE_OTHER]]&lt;&gt;""),1,0)
)</f>
        <v>0</v>
      </c>
    </row>
    <row r="115" spans="2:16" ht="26.25" customHeight="1" x14ac:dyDescent="0.25">
      <c r="B115" s="27" t="str">
        <f>IF(TBL_APP_LOANPOOL[[#This Row],[RECORD_STARTED]],IF(TBL_APP_LOANPOOL[[#This Row],[ERROR_COUNT]]&gt;0,-1,IF(TBL_APP_LOANPOOL[[#This Row],[REQ_FIELDS_POPULATED]],1,0)),"")</f>
        <v/>
      </c>
      <c r="C115" s="37">
        <f>ROW()-ROW(TBL_APP_LOANPOOL[[#Headers],[ROW_ID]])</f>
        <v>100</v>
      </c>
      <c r="D115" s="48"/>
      <c r="E115" s="46"/>
      <c r="F115" s="47"/>
      <c r="G115" s="79"/>
      <c r="H115" s="72"/>
      <c r="I115" s="75"/>
      <c r="J115" s="67"/>
      <c r="K115" s="48"/>
      <c r="L115" s="49"/>
      <c r="M115" s="64"/>
      <c r="N11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5" s="50">
        <f>SUM(
IF(AND(TBL_APP_LOANPOOL[[#This Row],[LOAN_PURPOSE]]&lt;&gt;"Other",TBL_APP_LOANPOOL[[#This Row],[LOAN_PURPOSE_OTHER]]&lt;&gt;""),1,0)
)</f>
        <v>0</v>
      </c>
    </row>
    <row r="116" spans="2:16" ht="26.25" customHeight="1" x14ac:dyDescent="0.25">
      <c r="B116" s="27" t="str">
        <f>IF(TBL_APP_LOANPOOL[[#This Row],[RECORD_STARTED]],IF(TBL_APP_LOANPOOL[[#This Row],[ERROR_COUNT]]&gt;0,-1,IF(TBL_APP_LOANPOOL[[#This Row],[REQ_FIELDS_POPULATED]],1,0)),"")</f>
        <v/>
      </c>
      <c r="C116" s="37">
        <f>ROW()-ROW(TBL_APP_LOANPOOL[[#Headers],[ROW_ID]])</f>
        <v>101</v>
      </c>
      <c r="D116" s="48"/>
      <c r="E116" s="46"/>
      <c r="F116" s="47"/>
      <c r="G116" s="79"/>
      <c r="H116" s="72"/>
      <c r="I116" s="75"/>
      <c r="J116" s="67"/>
      <c r="K116" s="48"/>
      <c r="L116" s="49"/>
      <c r="M116" s="64"/>
      <c r="N11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6" s="50">
        <f>SUM(
IF(AND(TBL_APP_LOANPOOL[[#This Row],[LOAN_PURPOSE]]&lt;&gt;"Other",TBL_APP_LOANPOOL[[#This Row],[LOAN_PURPOSE_OTHER]]&lt;&gt;""),1,0)
)</f>
        <v>0</v>
      </c>
    </row>
    <row r="117" spans="2:16" ht="26.25" customHeight="1" x14ac:dyDescent="0.25">
      <c r="B117" s="27" t="str">
        <f>IF(TBL_APP_LOANPOOL[[#This Row],[RECORD_STARTED]],IF(TBL_APP_LOANPOOL[[#This Row],[ERROR_COUNT]]&gt;0,-1,IF(TBL_APP_LOANPOOL[[#This Row],[REQ_FIELDS_POPULATED]],1,0)),"")</f>
        <v/>
      </c>
      <c r="C117" s="37">
        <f>ROW()-ROW(TBL_APP_LOANPOOL[[#Headers],[ROW_ID]])</f>
        <v>102</v>
      </c>
      <c r="D117" s="48"/>
      <c r="E117" s="46"/>
      <c r="F117" s="47"/>
      <c r="G117" s="79"/>
      <c r="H117" s="72"/>
      <c r="I117" s="75"/>
      <c r="J117" s="67"/>
      <c r="K117" s="48"/>
      <c r="L117" s="49"/>
      <c r="M117" s="64"/>
      <c r="N11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7" s="50">
        <f>SUM(
IF(AND(TBL_APP_LOANPOOL[[#This Row],[LOAN_PURPOSE]]&lt;&gt;"Other",TBL_APP_LOANPOOL[[#This Row],[LOAN_PURPOSE_OTHER]]&lt;&gt;""),1,0)
)</f>
        <v>0</v>
      </c>
    </row>
    <row r="118" spans="2:16" ht="26.25" customHeight="1" x14ac:dyDescent="0.25">
      <c r="B118" s="27" t="str">
        <f>IF(TBL_APP_LOANPOOL[[#This Row],[RECORD_STARTED]],IF(TBL_APP_LOANPOOL[[#This Row],[ERROR_COUNT]]&gt;0,-1,IF(TBL_APP_LOANPOOL[[#This Row],[REQ_FIELDS_POPULATED]],1,0)),"")</f>
        <v/>
      </c>
      <c r="C118" s="37">
        <f>ROW()-ROW(TBL_APP_LOANPOOL[[#Headers],[ROW_ID]])</f>
        <v>103</v>
      </c>
      <c r="D118" s="48"/>
      <c r="E118" s="46"/>
      <c r="F118" s="47"/>
      <c r="G118" s="79"/>
      <c r="H118" s="72"/>
      <c r="I118" s="75"/>
      <c r="J118" s="67"/>
      <c r="K118" s="48"/>
      <c r="L118" s="49"/>
      <c r="M118" s="64"/>
      <c r="N11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8" s="50">
        <f>SUM(
IF(AND(TBL_APP_LOANPOOL[[#This Row],[LOAN_PURPOSE]]&lt;&gt;"Other",TBL_APP_LOANPOOL[[#This Row],[LOAN_PURPOSE_OTHER]]&lt;&gt;""),1,0)
)</f>
        <v>0</v>
      </c>
    </row>
    <row r="119" spans="2:16" ht="26.25" customHeight="1" x14ac:dyDescent="0.25">
      <c r="B119" s="27" t="str">
        <f>IF(TBL_APP_LOANPOOL[[#This Row],[RECORD_STARTED]],IF(TBL_APP_LOANPOOL[[#This Row],[ERROR_COUNT]]&gt;0,-1,IF(TBL_APP_LOANPOOL[[#This Row],[REQ_FIELDS_POPULATED]],1,0)),"")</f>
        <v/>
      </c>
      <c r="C119" s="37">
        <f>ROW()-ROW(TBL_APP_LOANPOOL[[#Headers],[ROW_ID]])</f>
        <v>104</v>
      </c>
      <c r="D119" s="48"/>
      <c r="E119" s="46"/>
      <c r="F119" s="47"/>
      <c r="G119" s="79"/>
      <c r="H119" s="72"/>
      <c r="I119" s="75"/>
      <c r="J119" s="67"/>
      <c r="K119" s="48"/>
      <c r="L119" s="49"/>
      <c r="M119" s="64"/>
      <c r="N11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9" s="50">
        <f>SUM(
IF(AND(TBL_APP_LOANPOOL[[#This Row],[LOAN_PURPOSE]]&lt;&gt;"Other",TBL_APP_LOANPOOL[[#This Row],[LOAN_PURPOSE_OTHER]]&lt;&gt;""),1,0)
)</f>
        <v>0</v>
      </c>
    </row>
    <row r="120" spans="2:16" ht="26.25" customHeight="1" x14ac:dyDescent="0.25">
      <c r="B120" s="27" t="str">
        <f>IF(TBL_APP_LOANPOOL[[#This Row],[RECORD_STARTED]],IF(TBL_APP_LOANPOOL[[#This Row],[ERROR_COUNT]]&gt;0,-1,IF(TBL_APP_LOANPOOL[[#This Row],[REQ_FIELDS_POPULATED]],1,0)),"")</f>
        <v/>
      </c>
      <c r="C120" s="37">
        <f>ROW()-ROW(TBL_APP_LOANPOOL[[#Headers],[ROW_ID]])</f>
        <v>105</v>
      </c>
      <c r="D120" s="48"/>
      <c r="E120" s="46"/>
      <c r="F120" s="47"/>
      <c r="G120" s="79"/>
      <c r="H120" s="72"/>
      <c r="I120" s="75"/>
      <c r="J120" s="67"/>
      <c r="K120" s="48"/>
      <c r="L120" s="49"/>
      <c r="M120" s="64"/>
      <c r="N12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0" s="50">
        <f>SUM(
IF(AND(TBL_APP_LOANPOOL[[#This Row],[LOAN_PURPOSE]]&lt;&gt;"Other",TBL_APP_LOANPOOL[[#This Row],[LOAN_PURPOSE_OTHER]]&lt;&gt;""),1,0)
)</f>
        <v>0</v>
      </c>
    </row>
    <row r="121" spans="2:16" ht="26.25" customHeight="1" x14ac:dyDescent="0.25">
      <c r="B121" s="27" t="str">
        <f>IF(TBL_APP_LOANPOOL[[#This Row],[RECORD_STARTED]],IF(TBL_APP_LOANPOOL[[#This Row],[ERROR_COUNT]]&gt;0,-1,IF(TBL_APP_LOANPOOL[[#This Row],[REQ_FIELDS_POPULATED]],1,0)),"")</f>
        <v/>
      </c>
      <c r="C121" s="37">
        <f>ROW()-ROW(TBL_APP_LOANPOOL[[#Headers],[ROW_ID]])</f>
        <v>106</v>
      </c>
      <c r="D121" s="48"/>
      <c r="E121" s="46"/>
      <c r="F121" s="47"/>
      <c r="G121" s="79"/>
      <c r="H121" s="72"/>
      <c r="I121" s="75"/>
      <c r="J121" s="67"/>
      <c r="K121" s="48"/>
      <c r="L121" s="49"/>
      <c r="M121" s="64"/>
      <c r="N12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1" s="50">
        <f>SUM(
IF(AND(TBL_APP_LOANPOOL[[#This Row],[LOAN_PURPOSE]]&lt;&gt;"Other",TBL_APP_LOANPOOL[[#This Row],[LOAN_PURPOSE_OTHER]]&lt;&gt;""),1,0)
)</f>
        <v>0</v>
      </c>
    </row>
    <row r="122" spans="2:16" ht="26.25" customHeight="1" x14ac:dyDescent="0.25">
      <c r="B122" s="27" t="str">
        <f>IF(TBL_APP_LOANPOOL[[#This Row],[RECORD_STARTED]],IF(TBL_APP_LOANPOOL[[#This Row],[ERROR_COUNT]]&gt;0,-1,IF(TBL_APP_LOANPOOL[[#This Row],[REQ_FIELDS_POPULATED]],1,0)),"")</f>
        <v/>
      </c>
      <c r="C122" s="37">
        <f>ROW()-ROW(TBL_APP_LOANPOOL[[#Headers],[ROW_ID]])</f>
        <v>107</v>
      </c>
      <c r="D122" s="48"/>
      <c r="E122" s="46"/>
      <c r="F122" s="47"/>
      <c r="G122" s="79"/>
      <c r="H122" s="72"/>
      <c r="I122" s="75"/>
      <c r="J122" s="67"/>
      <c r="K122" s="48"/>
      <c r="L122" s="49"/>
      <c r="M122" s="64"/>
      <c r="N12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2" s="50">
        <f>SUM(
IF(AND(TBL_APP_LOANPOOL[[#This Row],[LOAN_PURPOSE]]&lt;&gt;"Other",TBL_APP_LOANPOOL[[#This Row],[LOAN_PURPOSE_OTHER]]&lt;&gt;""),1,0)
)</f>
        <v>0</v>
      </c>
    </row>
    <row r="123" spans="2:16" ht="26.25" customHeight="1" x14ac:dyDescent="0.25">
      <c r="B123" s="27" t="str">
        <f>IF(TBL_APP_LOANPOOL[[#This Row],[RECORD_STARTED]],IF(TBL_APP_LOANPOOL[[#This Row],[ERROR_COUNT]]&gt;0,-1,IF(TBL_APP_LOANPOOL[[#This Row],[REQ_FIELDS_POPULATED]],1,0)),"")</f>
        <v/>
      </c>
      <c r="C123" s="37">
        <f>ROW()-ROW(TBL_APP_LOANPOOL[[#Headers],[ROW_ID]])</f>
        <v>108</v>
      </c>
      <c r="D123" s="48"/>
      <c r="E123" s="46"/>
      <c r="F123" s="47"/>
      <c r="G123" s="79"/>
      <c r="H123" s="72"/>
      <c r="I123" s="75"/>
      <c r="J123" s="67"/>
      <c r="K123" s="48"/>
      <c r="L123" s="49"/>
      <c r="M123" s="64"/>
      <c r="N12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3" s="50">
        <f>SUM(
IF(AND(TBL_APP_LOANPOOL[[#This Row],[LOAN_PURPOSE]]&lt;&gt;"Other",TBL_APP_LOANPOOL[[#This Row],[LOAN_PURPOSE_OTHER]]&lt;&gt;""),1,0)
)</f>
        <v>0</v>
      </c>
    </row>
    <row r="124" spans="2:16" ht="26.25" customHeight="1" x14ac:dyDescent="0.25">
      <c r="B124" s="27" t="str">
        <f>IF(TBL_APP_LOANPOOL[[#This Row],[RECORD_STARTED]],IF(TBL_APP_LOANPOOL[[#This Row],[ERROR_COUNT]]&gt;0,-1,IF(TBL_APP_LOANPOOL[[#This Row],[REQ_FIELDS_POPULATED]],1,0)),"")</f>
        <v/>
      </c>
      <c r="C124" s="37">
        <f>ROW()-ROW(TBL_APP_LOANPOOL[[#Headers],[ROW_ID]])</f>
        <v>109</v>
      </c>
      <c r="D124" s="48"/>
      <c r="E124" s="46"/>
      <c r="F124" s="47"/>
      <c r="G124" s="79"/>
      <c r="H124" s="72"/>
      <c r="I124" s="75"/>
      <c r="J124" s="67"/>
      <c r="K124" s="48"/>
      <c r="L124" s="49"/>
      <c r="M124" s="64"/>
      <c r="N12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4" s="50">
        <f>SUM(
IF(AND(TBL_APP_LOANPOOL[[#This Row],[LOAN_PURPOSE]]&lt;&gt;"Other",TBL_APP_LOANPOOL[[#This Row],[LOAN_PURPOSE_OTHER]]&lt;&gt;""),1,0)
)</f>
        <v>0</v>
      </c>
    </row>
    <row r="125" spans="2:16" ht="26.25" customHeight="1" x14ac:dyDescent="0.25">
      <c r="B125" s="27" t="str">
        <f>IF(TBL_APP_LOANPOOL[[#This Row],[RECORD_STARTED]],IF(TBL_APP_LOANPOOL[[#This Row],[ERROR_COUNT]]&gt;0,-1,IF(TBL_APP_LOANPOOL[[#This Row],[REQ_FIELDS_POPULATED]],1,0)),"")</f>
        <v/>
      </c>
      <c r="C125" s="37">
        <f>ROW()-ROW(TBL_APP_LOANPOOL[[#Headers],[ROW_ID]])</f>
        <v>110</v>
      </c>
      <c r="D125" s="48"/>
      <c r="E125" s="46"/>
      <c r="F125" s="47"/>
      <c r="G125" s="79"/>
      <c r="H125" s="72"/>
      <c r="I125" s="75"/>
      <c r="J125" s="67"/>
      <c r="K125" s="48"/>
      <c r="L125" s="49"/>
      <c r="M125" s="64"/>
      <c r="N12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5" s="50">
        <f>SUM(
IF(AND(TBL_APP_LOANPOOL[[#This Row],[LOAN_PURPOSE]]&lt;&gt;"Other",TBL_APP_LOANPOOL[[#This Row],[LOAN_PURPOSE_OTHER]]&lt;&gt;""),1,0)
)</f>
        <v>0</v>
      </c>
    </row>
    <row r="126" spans="2:16" ht="26.25" customHeight="1" x14ac:dyDescent="0.25">
      <c r="B126" s="27" t="str">
        <f>IF(TBL_APP_LOANPOOL[[#This Row],[RECORD_STARTED]],IF(TBL_APP_LOANPOOL[[#This Row],[ERROR_COUNT]]&gt;0,-1,IF(TBL_APP_LOANPOOL[[#This Row],[REQ_FIELDS_POPULATED]],1,0)),"")</f>
        <v/>
      </c>
      <c r="C126" s="37">
        <f>ROW()-ROW(TBL_APP_LOANPOOL[[#Headers],[ROW_ID]])</f>
        <v>111</v>
      </c>
      <c r="D126" s="48"/>
      <c r="E126" s="46"/>
      <c r="F126" s="47"/>
      <c r="G126" s="79"/>
      <c r="H126" s="72"/>
      <c r="I126" s="75"/>
      <c r="J126" s="67"/>
      <c r="K126" s="48"/>
      <c r="L126" s="49"/>
      <c r="M126" s="64"/>
      <c r="N12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6" s="50">
        <f>SUM(
IF(AND(TBL_APP_LOANPOOL[[#This Row],[LOAN_PURPOSE]]&lt;&gt;"Other",TBL_APP_LOANPOOL[[#This Row],[LOAN_PURPOSE_OTHER]]&lt;&gt;""),1,0)
)</f>
        <v>0</v>
      </c>
    </row>
    <row r="127" spans="2:16" ht="26.25" customHeight="1" x14ac:dyDescent="0.25">
      <c r="B127" s="27" t="str">
        <f>IF(TBL_APP_LOANPOOL[[#This Row],[RECORD_STARTED]],IF(TBL_APP_LOANPOOL[[#This Row],[ERROR_COUNT]]&gt;0,-1,IF(TBL_APP_LOANPOOL[[#This Row],[REQ_FIELDS_POPULATED]],1,0)),"")</f>
        <v/>
      </c>
      <c r="C127" s="37">
        <f>ROW()-ROW(TBL_APP_LOANPOOL[[#Headers],[ROW_ID]])</f>
        <v>112</v>
      </c>
      <c r="D127" s="48"/>
      <c r="E127" s="46"/>
      <c r="F127" s="47"/>
      <c r="G127" s="79"/>
      <c r="H127" s="72"/>
      <c r="I127" s="75"/>
      <c r="J127" s="67"/>
      <c r="K127" s="48"/>
      <c r="L127" s="49"/>
      <c r="M127" s="64"/>
      <c r="N12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7" s="50">
        <f>SUM(
IF(AND(TBL_APP_LOANPOOL[[#This Row],[LOAN_PURPOSE]]&lt;&gt;"Other",TBL_APP_LOANPOOL[[#This Row],[LOAN_PURPOSE_OTHER]]&lt;&gt;""),1,0)
)</f>
        <v>0</v>
      </c>
    </row>
    <row r="128" spans="2:16" ht="26.25" customHeight="1" x14ac:dyDescent="0.25">
      <c r="B128" s="27" t="str">
        <f>IF(TBL_APP_LOANPOOL[[#This Row],[RECORD_STARTED]],IF(TBL_APP_LOANPOOL[[#This Row],[ERROR_COUNT]]&gt;0,-1,IF(TBL_APP_LOANPOOL[[#This Row],[REQ_FIELDS_POPULATED]],1,0)),"")</f>
        <v/>
      </c>
      <c r="C128" s="37">
        <f>ROW()-ROW(TBL_APP_LOANPOOL[[#Headers],[ROW_ID]])</f>
        <v>113</v>
      </c>
      <c r="D128" s="48"/>
      <c r="E128" s="46"/>
      <c r="F128" s="47"/>
      <c r="G128" s="79"/>
      <c r="H128" s="72"/>
      <c r="I128" s="75"/>
      <c r="J128" s="67"/>
      <c r="K128" s="48"/>
      <c r="L128" s="49"/>
      <c r="M128" s="64"/>
      <c r="N12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8" s="50">
        <f>SUM(
IF(AND(TBL_APP_LOANPOOL[[#This Row],[LOAN_PURPOSE]]&lt;&gt;"Other",TBL_APP_LOANPOOL[[#This Row],[LOAN_PURPOSE_OTHER]]&lt;&gt;""),1,0)
)</f>
        <v>0</v>
      </c>
    </row>
    <row r="129" spans="2:16" ht="26.25" customHeight="1" x14ac:dyDescent="0.25">
      <c r="B129" s="27" t="str">
        <f>IF(TBL_APP_LOANPOOL[[#This Row],[RECORD_STARTED]],IF(TBL_APP_LOANPOOL[[#This Row],[ERROR_COUNT]]&gt;0,-1,IF(TBL_APP_LOANPOOL[[#This Row],[REQ_FIELDS_POPULATED]],1,0)),"")</f>
        <v/>
      </c>
      <c r="C129" s="37">
        <f>ROW()-ROW(TBL_APP_LOANPOOL[[#Headers],[ROW_ID]])</f>
        <v>114</v>
      </c>
      <c r="D129" s="48"/>
      <c r="E129" s="46"/>
      <c r="F129" s="47"/>
      <c r="G129" s="79"/>
      <c r="H129" s="72"/>
      <c r="I129" s="75"/>
      <c r="J129" s="67"/>
      <c r="K129" s="48"/>
      <c r="L129" s="49"/>
      <c r="M129" s="64"/>
      <c r="N12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9" s="50">
        <f>SUM(
IF(AND(TBL_APP_LOANPOOL[[#This Row],[LOAN_PURPOSE]]&lt;&gt;"Other",TBL_APP_LOANPOOL[[#This Row],[LOAN_PURPOSE_OTHER]]&lt;&gt;""),1,0)
)</f>
        <v>0</v>
      </c>
    </row>
    <row r="130" spans="2:16" ht="26.25" customHeight="1" x14ac:dyDescent="0.25">
      <c r="B130" s="27" t="str">
        <f>IF(TBL_APP_LOANPOOL[[#This Row],[RECORD_STARTED]],IF(TBL_APP_LOANPOOL[[#This Row],[ERROR_COUNT]]&gt;0,-1,IF(TBL_APP_LOANPOOL[[#This Row],[REQ_FIELDS_POPULATED]],1,0)),"")</f>
        <v/>
      </c>
      <c r="C130" s="37">
        <f>ROW()-ROW(TBL_APP_LOANPOOL[[#Headers],[ROW_ID]])</f>
        <v>115</v>
      </c>
      <c r="D130" s="48"/>
      <c r="E130" s="46"/>
      <c r="F130" s="47"/>
      <c r="G130" s="79"/>
      <c r="H130" s="72"/>
      <c r="I130" s="75"/>
      <c r="J130" s="67"/>
      <c r="K130" s="48"/>
      <c r="L130" s="49"/>
      <c r="M130" s="64"/>
      <c r="N13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0" s="50">
        <f>SUM(
IF(AND(TBL_APP_LOANPOOL[[#This Row],[LOAN_PURPOSE]]&lt;&gt;"Other",TBL_APP_LOANPOOL[[#This Row],[LOAN_PURPOSE_OTHER]]&lt;&gt;""),1,0)
)</f>
        <v>0</v>
      </c>
    </row>
    <row r="131" spans="2:16" ht="26.25" customHeight="1" x14ac:dyDescent="0.25">
      <c r="B131" s="27" t="str">
        <f>IF(TBL_APP_LOANPOOL[[#This Row],[RECORD_STARTED]],IF(TBL_APP_LOANPOOL[[#This Row],[ERROR_COUNT]]&gt;0,-1,IF(TBL_APP_LOANPOOL[[#This Row],[REQ_FIELDS_POPULATED]],1,0)),"")</f>
        <v/>
      </c>
      <c r="C131" s="37">
        <f>ROW()-ROW(TBL_APP_LOANPOOL[[#Headers],[ROW_ID]])</f>
        <v>116</v>
      </c>
      <c r="D131" s="48"/>
      <c r="E131" s="46"/>
      <c r="F131" s="47"/>
      <c r="G131" s="79"/>
      <c r="H131" s="72"/>
      <c r="I131" s="75"/>
      <c r="J131" s="67"/>
      <c r="K131" s="48"/>
      <c r="L131" s="49"/>
      <c r="M131" s="64"/>
      <c r="N13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1" s="50">
        <f>SUM(
IF(AND(TBL_APP_LOANPOOL[[#This Row],[LOAN_PURPOSE]]&lt;&gt;"Other",TBL_APP_LOANPOOL[[#This Row],[LOAN_PURPOSE_OTHER]]&lt;&gt;""),1,0)
)</f>
        <v>0</v>
      </c>
    </row>
    <row r="132" spans="2:16" ht="26.25" customHeight="1" x14ac:dyDescent="0.25">
      <c r="B132" s="27" t="str">
        <f>IF(TBL_APP_LOANPOOL[[#This Row],[RECORD_STARTED]],IF(TBL_APP_LOANPOOL[[#This Row],[ERROR_COUNT]]&gt;0,-1,IF(TBL_APP_LOANPOOL[[#This Row],[REQ_FIELDS_POPULATED]],1,0)),"")</f>
        <v/>
      </c>
      <c r="C132" s="37">
        <f>ROW()-ROW(TBL_APP_LOANPOOL[[#Headers],[ROW_ID]])</f>
        <v>117</v>
      </c>
      <c r="D132" s="48"/>
      <c r="E132" s="46"/>
      <c r="F132" s="47"/>
      <c r="G132" s="79"/>
      <c r="H132" s="72"/>
      <c r="I132" s="75"/>
      <c r="J132" s="67"/>
      <c r="K132" s="48"/>
      <c r="L132" s="49"/>
      <c r="M132" s="64"/>
      <c r="N13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2" s="50">
        <f>SUM(
IF(AND(TBL_APP_LOANPOOL[[#This Row],[LOAN_PURPOSE]]&lt;&gt;"Other",TBL_APP_LOANPOOL[[#This Row],[LOAN_PURPOSE_OTHER]]&lt;&gt;""),1,0)
)</f>
        <v>0</v>
      </c>
    </row>
    <row r="133" spans="2:16" ht="26.25" customHeight="1" x14ac:dyDescent="0.25">
      <c r="B133" s="27" t="str">
        <f>IF(TBL_APP_LOANPOOL[[#This Row],[RECORD_STARTED]],IF(TBL_APP_LOANPOOL[[#This Row],[ERROR_COUNT]]&gt;0,-1,IF(TBL_APP_LOANPOOL[[#This Row],[REQ_FIELDS_POPULATED]],1,0)),"")</f>
        <v/>
      </c>
      <c r="C133" s="37">
        <f>ROW()-ROW(TBL_APP_LOANPOOL[[#Headers],[ROW_ID]])</f>
        <v>118</v>
      </c>
      <c r="D133" s="48"/>
      <c r="E133" s="46"/>
      <c r="F133" s="47"/>
      <c r="G133" s="79"/>
      <c r="H133" s="72"/>
      <c r="I133" s="75"/>
      <c r="J133" s="67"/>
      <c r="K133" s="48"/>
      <c r="L133" s="49"/>
      <c r="M133" s="64"/>
      <c r="N13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3" s="50">
        <f>SUM(
IF(AND(TBL_APP_LOANPOOL[[#This Row],[LOAN_PURPOSE]]&lt;&gt;"Other",TBL_APP_LOANPOOL[[#This Row],[LOAN_PURPOSE_OTHER]]&lt;&gt;""),1,0)
)</f>
        <v>0</v>
      </c>
    </row>
    <row r="134" spans="2:16" ht="26.25" customHeight="1" x14ac:dyDescent="0.25">
      <c r="B134" s="27" t="str">
        <f>IF(TBL_APP_LOANPOOL[[#This Row],[RECORD_STARTED]],IF(TBL_APP_LOANPOOL[[#This Row],[ERROR_COUNT]]&gt;0,-1,IF(TBL_APP_LOANPOOL[[#This Row],[REQ_FIELDS_POPULATED]],1,0)),"")</f>
        <v/>
      </c>
      <c r="C134" s="37">
        <f>ROW()-ROW(TBL_APP_LOANPOOL[[#Headers],[ROW_ID]])</f>
        <v>119</v>
      </c>
      <c r="D134" s="48"/>
      <c r="E134" s="46"/>
      <c r="F134" s="47"/>
      <c r="G134" s="79"/>
      <c r="H134" s="72"/>
      <c r="I134" s="75"/>
      <c r="J134" s="67"/>
      <c r="K134" s="48"/>
      <c r="L134" s="49"/>
      <c r="M134" s="64"/>
      <c r="N13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4" s="50">
        <f>SUM(
IF(AND(TBL_APP_LOANPOOL[[#This Row],[LOAN_PURPOSE]]&lt;&gt;"Other",TBL_APP_LOANPOOL[[#This Row],[LOAN_PURPOSE_OTHER]]&lt;&gt;""),1,0)
)</f>
        <v>0</v>
      </c>
    </row>
    <row r="135" spans="2:16" ht="26.25" customHeight="1" x14ac:dyDescent="0.25">
      <c r="B135" s="27" t="str">
        <f>IF(TBL_APP_LOANPOOL[[#This Row],[RECORD_STARTED]],IF(TBL_APP_LOANPOOL[[#This Row],[ERROR_COUNT]]&gt;0,-1,IF(TBL_APP_LOANPOOL[[#This Row],[REQ_FIELDS_POPULATED]],1,0)),"")</f>
        <v/>
      </c>
      <c r="C135" s="37">
        <f>ROW()-ROW(TBL_APP_LOANPOOL[[#Headers],[ROW_ID]])</f>
        <v>120</v>
      </c>
      <c r="D135" s="48"/>
      <c r="E135" s="46"/>
      <c r="F135" s="47"/>
      <c r="G135" s="79"/>
      <c r="H135" s="72"/>
      <c r="I135" s="75"/>
      <c r="J135" s="67"/>
      <c r="K135" s="48"/>
      <c r="L135" s="49"/>
      <c r="M135" s="64"/>
      <c r="N13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5" s="50">
        <f>SUM(
IF(AND(TBL_APP_LOANPOOL[[#This Row],[LOAN_PURPOSE]]&lt;&gt;"Other",TBL_APP_LOANPOOL[[#This Row],[LOAN_PURPOSE_OTHER]]&lt;&gt;""),1,0)
)</f>
        <v>0</v>
      </c>
    </row>
    <row r="136" spans="2:16" ht="26.25" customHeight="1" x14ac:dyDescent="0.25">
      <c r="B136" s="27" t="str">
        <f>IF(TBL_APP_LOANPOOL[[#This Row],[RECORD_STARTED]],IF(TBL_APP_LOANPOOL[[#This Row],[ERROR_COUNT]]&gt;0,-1,IF(TBL_APP_LOANPOOL[[#This Row],[REQ_FIELDS_POPULATED]],1,0)),"")</f>
        <v/>
      </c>
      <c r="C136" s="37">
        <f>ROW()-ROW(TBL_APP_LOANPOOL[[#Headers],[ROW_ID]])</f>
        <v>121</v>
      </c>
      <c r="D136" s="48"/>
      <c r="E136" s="46"/>
      <c r="F136" s="47"/>
      <c r="G136" s="79"/>
      <c r="H136" s="72"/>
      <c r="I136" s="75"/>
      <c r="J136" s="67"/>
      <c r="K136" s="48"/>
      <c r="L136" s="49"/>
      <c r="M136" s="64"/>
      <c r="N13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6" s="50">
        <f>SUM(
IF(AND(TBL_APP_LOANPOOL[[#This Row],[LOAN_PURPOSE]]&lt;&gt;"Other",TBL_APP_LOANPOOL[[#This Row],[LOAN_PURPOSE_OTHER]]&lt;&gt;""),1,0)
)</f>
        <v>0</v>
      </c>
    </row>
    <row r="137" spans="2:16" ht="26.25" customHeight="1" x14ac:dyDescent="0.25">
      <c r="B137" s="27" t="str">
        <f>IF(TBL_APP_LOANPOOL[[#This Row],[RECORD_STARTED]],IF(TBL_APP_LOANPOOL[[#This Row],[ERROR_COUNT]]&gt;0,-1,IF(TBL_APP_LOANPOOL[[#This Row],[REQ_FIELDS_POPULATED]],1,0)),"")</f>
        <v/>
      </c>
      <c r="C137" s="37">
        <f>ROW()-ROW(TBL_APP_LOANPOOL[[#Headers],[ROW_ID]])</f>
        <v>122</v>
      </c>
      <c r="D137" s="48"/>
      <c r="E137" s="46"/>
      <c r="F137" s="47"/>
      <c r="G137" s="79"/>
      <c r="H137" s="72"/>
      <c r="I137" s="75"/>
      <c r="J137" s="67"/>
      <c r="K137" s="48"/>
      <c r="L137" s="49"/>
      <c r="M137" s="64"/>
      <c r="N13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7" s="50">
        <f>SUM(
IF(AND(TBL_APP_LOANPOOL[[#This Row],[LOAN_PURPOSE]]&lt;&gt;"Other",TBL_APP_LOANPOOL[[#This Row],[LOAN_PURPOSE_OTHER]]&lt;&gt;""),1,0)
)</f>
        <v>0</v>
      </c>
    </row>
    <row r="138" spans="2:16" ht="26.25" customHeight="1" x14ac:dyDescent="0.25">
      <c r="B138" s="27" t="str">
        <f>IF(TBL_APP_LOANPOOL[[#This Row],[RECORD_STARTED]],IF(TBL_APP_LOANPOOL[[#This Row],[ERROR_COUNT]]&gt;0,-1,IF(TBL_APP_LOANPOOL[[#This Row],[REQ_FIELDS_POPULATED]],1,0)),"")</f>
        <v/>
      </c>
      <c r="C138" s="37">
        <f>ROW()-ROW(TBL_APP_LOANPOOL[[#Headers],[ROW_ID]])</f>
        <v>123</v>
      </c>
      <c r="D138" s="48"/>
      <c r="E138" s="46"/>
      <c r="F138" s="47"/>
      <c r="G138" s="79"/>
      <c r="H138" s="72"/>
      <c r="I138" s="75"/>
      <c r="J138" s="67"/>
      <c r="K138" s="48"/>
      <c r="L138" s="49"/>
      <c r="M138" s="64"/>
      <c r="N13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8" s="50">
        <f>SUM(
IF(AND(TBL_APP_LOANPOOL[[#This Row],[LOAN_PURPOSE]]&lt;&gt;"Other",TBL_APP_LOANPOOL[[#This Row],[LOAN_PURPOSE_OTHER]]&lt;&gt;""),1,0)
)</f>
        <v>0</v>
      </c>
    </row>
    <row r="139" spans="2:16" ht="26.25" customHeight="1" x14ac:dyDescent="0.25">
      <c r="B139" s="27" t="str">
        <f>IF(TBL_APP_LOANPOOL[[#This Row],[RECORD_STARTED]],IF(TBL_APP_LOANPOOL[[#This Row],[ERROR_COUNT]]&gt;0,-1,IF(TBL_APP_LOANPOOL[[#This Row],[REQ_FIELDS_POPULATED]],1,0)),"")</f>
        <v/>
      </c>
      <c r="C139" s="37">
        <f>ROW()-ROW(TBL_APP_LOANPOOL[[#Headers],[ROW_ID]])</f>
        <v>124</v>
      </c>
      <c r="D139" s="48"/>
      <c r="E139" s="46"/>
      <c r="F139" s="47"/>
      <c r="G139" s="79"/>
      <c r="H139" s="72"/>
      <c r="I139" s="75"/>
      <c r="J139" s="67"/>
      <c r="K139" s="48"/>
      <c r="L139" s="49"/>
      <c r="M139" s="64"/>
      <c r="N13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9" s="50">
        <f>SUM(
IF(AND(TBL_APP_LOANPOOL[[#This Row],[LOAN_PURPOSE]]&lt;&gt;"Other",TBL_APP_LOANPOOL[[#This Row],[LOAN_PURPOSE_OTHER]]&lt;&gt;""),1,0)
)</f>
        <v>0</v>
      </c>
    </row>
    <row r="140" spans="2:16" ht="26.25" customHeight="1" x14ac:dyDescent="0.25">
      <c r="B140" s="27" t="str">
        <f>IF(TBL_APP_LOANPOOL[[#This Row],[RECORD_STARTED]],IF(TBL_APP_LOANPOOL[[#This Row],[ERROR_COUNT]]&gt;0,-1,IF(TBL_APP_LOANPOOL[[#This Row],[REQ_FIELDS_POPULATED]],1,0)),"")</f>
        <v/>
      </c>
      <c r="C140" s="37">
        <f>ROW()-ROW(TBL_APP_LOANPOOL[[#Headers],[ROW_ID]])</f>
        <v>125</v>
      </c>
      <c r="D140" s="48"/>
      <c r="E140" s="46"/>
      <c r="F140" s="47"/>
      <c r="G140" s="79"/>
      <c r="H140" s="72"/>
      <c r="I140" s="75"/>
      <c r="J140" s="67"/>
      <c r="K140" s="48"/>
      <c r="L140" s="49"/>
      <c r="M140" s="64"/>
      <c r="N14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0" s="50">
        <f>SUM(
IF(AND(TBL_APP_LOANPOOL[[#This Row],[LOAN_PURPOSE]]&lt;&gt;"Other",TBL_APP_LOANPOOL[[#This Row],[LOAN_PURPOSE_OTHER]]&lt;&gt;""),1,0)
)</f>
        <v>0</v>
      </c>
    </row>
    <row r="141" spans="2:16" ht="26.25" customHeight="1" x14ac:dyDescent="0.25">
      <c r="B141" s="27" t="str">
        <f>IF(TBL_APP_LOANPOOL[[#This Row],[RECORD_STARTED]],IF(TBL_APP_LOANPOOL[[#This Row],[ERROR_COUNT]]&gt;0,-1,IF(TBL_APP_LOANPOOL[[#This Row],[REQ_FIELDS_POPULATED]],1,0)),"")</f>
        <v/>
      </c>
      <c r="C141" s="37">
        <f>ROW()-ROW(TBL_APP_LOANPOOL[[#Headers],[ROW_ID]])</f>
        <v>126</v>
      </c>
      <c r="D141" s="48"/>
      <c r="E141" s="46"/>
      <c r="F141" s="47"/>
      <c r="G141" s="79"/>
      <c r="H141" s="72"/>
      <c r="I141" s="75"/>
      <c r="J141" s="67"/>
      <c r="K141" s="48"/>
      <c r="L141" s="49"/>
      <c r="M141" s="64"/>
      <c r="N14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1" s="50">
        <f>SUM(
IF(AND(TBL_APP_LOANPOOL[[#This Row],[LOAN_PURPOSE]]&lt;&gt;"Other",TBL_APP_LOANPOOL[[#This Row],[LOAN_PURPOSE_OTHER]]&lt;&gt;""),1,0)
)</f>
        <v>0</v>
      </c>
    </row>
    <row r="142" spans="2:16" ht="26.25" customHeight="1" x14ac:dyDescent="0.25">
      <c r="B142" s="27" t="str">
        <f>IF(TBL_APP_LOANPOOL[[#This Row],[RECORD_STARTED]],IF(TBL_APP_LOANPOOL[[#This Row],[ERROR_COUNT]]&gt;0,-1,IF(TBL_APP_LOANPOOL[[#This Row],[REQ_FIELDS_POPULATED]],1,0)),"")</f>
        <v/>
      </c>
      <c r="C142" s="37">
        <f>ROW()-ROW(TBL_APP_LOANPOOL[[#Headers],[ROW_ID]])</f>
        <v>127</v>
      </c>
      <c r="D142" s="48"/>
      <c r="E142" s="46"/>
      <c r="F142" s="47"/>
      <c r="G142" s="79"/>
      <c r="H142" s="72"/>
      <c r="I142" s="75"/>
      <c r="J142" s="67"/>
      <c r="K142" s="48"/>
      <c r="L142" s="49"/>
      <c r="M142" s="64"/>
      <c r="N14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2" s="50">
        <f>SUM(
IF(AND(TBL_APP_LOANPOOL[[#This Row],[LOAN_PURPOSE]]&lt;&gt;"Other",TBL_APP_LOANPOOL[[#This Row],[LOAN_PURPOSE_OTHER]]&lt;&gt;""),1,0)
)</f>
        <v>0</v>
      </c>
    </row>
    <row r="143" spans="2:16" ht="26.25" customHeight="1" x14ac:dyDescent="0.25">
      <c r="B143" s="27" t="str">
        <f>IF(TBL_APP_LOANPOOL[[#This Row],[RECORD_STARTED]],IF(TBL_APP_LOANPOOL[[#This Row],[ERROR_COUNT]]&gt;0,-1,IF(TBL_APP_LOANPOOL[[#This Row],[REQ_FIELDS_POPULATED]],1,0)),"")</f>
        <v/>
      </c>
      <c r="C143" s="37">
        <f>ROW()-ROW(TBL_APP_LOANPOOL[[#Headers],[ROW_ID]])</f>
        <v>128</v>
      </c>
      <c r="D143" s="48"/>
      <c r="E143" s="46"/>
      <c r="F143" s="47"/>
      <c r="G143" s="79"/>
      <c r="H143" s="72"/>
      <c r="I143" s="75"/>
      <c r="J143" s="67"/>
      <c r="K143" s="48"/>
      <c r="L143" s="49"/>
      <c r="M143" s="64"/>
      <c r="N14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3" s="50">
        <f>SUM(
IF(AND(TBL_APP_LOANPOOL[[#This Row],[LOAN_PURPOSE]]&lt;&gt;"Other",TBL_APP_LOANPOOL[[#This Row],[LOAN_PURPOSE_OTHER]]&lt;&gt;""),1,0)
)</f>
        <v>0</v>
      </c>
    </row>
    <row r="144" spans="2:16" ht="26.25" customHeight="1" x14ac:dyDescent="0.25">
      <c r="B144" s="27" t="str">
        <f>IF(TBL_APP_LOANPOOL[[#This Row],[RECORD_STARTED]],IF(TBL_APP_LOANPOOL[[#This Row],[ERROR_COUNT]]&gt;0,-1,IF(TBL_APP_LOANPOOL[[#This Row],[REQ_FIELDS_POPULATED]],1,0)),"")</f>
        <v/>
      </c>
      <c r="C144" s="37">
        <f>ROW()-ROW(TBL_APP_LOANPOOL[[#Headers],[ROW_ID]])</f>
        <v>129</v>
      </c>
      <c r="D144" s="48"/>
      <c r="E144" s="46"/>
      <c r="F144" s="47"/>
      <c r="G144" s="79"/>
      <c r="H144" s="72"/>
      <c r="I144" s="75"/>
      <c r="J144" s="67"/>
      <c r="K144" s="48"/>
      <c r="L144" s="49"/>
      <c r="M144" s="64"/>
      <c r="N14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4" s="50">
        <f>SUM(
IF(AND(TBL_APP_LOANPOOL[[#This Row],[LOAN_PURPOSE]]&lt;&gt;"Other",TBL_APP_LOANPOOL[[#This Row],[LOAN_PURPOSE_OTHER]]&lt;&gt;""),1,0)
)</f>
        <v>0</v>
      </c>
    </row>
    <row r="145" spans="2:16" ht="26.25" customHeight="1" x14ac:dyDescent="0.25">
      <c r="B145" s="27" t="str">
        <f>IF(TBL_APP_LOANPOOL[[#This Row],[RECORD_STARTED]],IF(TBL_APP_LOANPOOL[[#This Row],[ERROR_COUNT]]&gt;0,-1,IF(TBL_APP_LOANPOOL[[#This Row],[REQ_FIELDS_POPULATED]],1,0)),"")</f>
        <v/>
      </c>
      <c r="C145" s="37">
        <f>ROW()-ROW(TBL_APP_LOANPOOL[[#Headers],[ROW_ID]])</f>
        <v>130</v>
      </c>
      <c r="D145" s="48"/>
      <c r="E145" s="46"/>
      <c r="F145" s="47"/>
      <c r="G145" s="79"/>
      <c r="H145" s="72"/>
      <c r="I145" s="75"/>
      <c r="J145" s="67"/>
      <c r="K145" s="48"/>
      <c r="L145" s="49"/>
      <c r="M145" s="64"/>
      <c r="N14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5" s="50">
        <f>SUM(
IF(AND(TBL_APP_LOANPOOL[[#This Row],[LOAN_PURPOSE]]&lt;&gt;"Other",TBL_APP_LOANPOOL[[#This Row],[LOAN_PURPOSE_OTHER]]&lt;&gt;""),1,0)
)</f>
        <v>0</v>
      </c>
    </row>
    <row r="146" spans="2:16" ht="26.25" customHeight="1" x14ac:dyDescent="0.25">
      <c r="B146" s="27" t="str">
        <f>IF(TBL_APP_LOANPOOL[[#This Row],[RECORD_STARTED]],IF(TBL_APP_LOANPOOL[[#This Row],[ERROR_COUNT]]&gt;0,-1,IF(TBL_APP_LOANPOOL[[#This Row],[REQ_FIELDS_POPULATED]],1,0)),"")</f>
        <v/>
      </c>
      <c r="C146" s="37">
        <f>ROW()-ROW(TBL_APP_LOANPOOL[[#Headers],[ROW_ID]])</f>
        <v>131</v>
      </c>
      <c r="D146" s="48"/>
      <c r="E146" s="46"/>
      <c r="F146" s="47"/>
      <c r="G146" s="79"/>
      <c r="H146" s="72"/>
      <c r="I146" s="75"/>
      <c r="J146" s="67"/>
      <c r="K146" s="48"/>
      <c r="L146" s="49"/>
      <c r="M146" s="64"/>
      <c r="N14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6" s="50">
        <f>SUM(
IF(AND(TBL_APP_LOANPOOL[[#This Row],[LOAN_PURPOSE]]&lt;&gt;"Other",TBL_APP_LOANPOOL[[#This Row],[LOAN_PURPOSE_OTHER]]&lt;&gt;""),1,0)
)</f>
        <v>0</v>
      </c>
    </row>
    <row r="147" spans="2:16" ht="26.25" customHeight="1" x14ac:dyDescent="0.25">
      <c r="B147" s="27" t="str">
        <f>IF(TBL_APP_LOANPOOL[[#This Row],[RECORD_STARTED]],IF(TBL_APP_LOANPOOL[[#This Row],[ERROR_COUNT]]&gt;0,-1,IF(TBL_APP_LOANPOOL[[#This Row],[REQ_FIELDS_POPULATED]],1,0)),"")</f>
        <v/>
      </c>
      <c r="C147" s="37">
        <f>ROW()-ROW(TBL_APP_LOANPOOL[[#Headers],[ROW_ID]])</f>
        <v>132</v>
      </c>
      <c r="D147" s="48"/>
      <c r="E147" s="46"/>
      <c r="F147" s="47"/>
      <c r="G147" s="79"/>
      <c r="H147" s="72"/>
      <c r="I147" s="75"/>
      <c r="J147" s="67"/>
      <c r="K147" s="48"/>
      <c r="L147" s="49"/>
      <c r="M147" s="64"/>
      <c r="N14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7" s="50">
        <f>SUM(
IF(AND(TBL_APP_LOANPOOL[[#This Row],[LOAN_PURPOSE]]&lt;&gt;"Other",TBL_APP_LOANPOOL[[#This Row],[LOAN_PURPOSE_OTHER]]&lt;&gt;""),1,0)
)</f>
        <v>0</v>
      </c>
    </row>
    <row r="148" spans="2:16" ht="26.25" customHeight="1" x14ac:dyDescent="0.25">
      <c r="B148" s="27" t="str">
        <f>IF(TBL_APP_LOANPOOL[[#This Row],[RECORD_STARTED]],IF(TBL_APP_LOANPOOL[[#This Row],[ERROR_COUNT]]&gt;0,-1,IF(TBL_APP_LOANPOOL[[#This Row],[REQ_FIELDS_POPULATED]],1,0)),"")</f>
        <v/>
      </c>
      <c r="C148" s="37">
        <f>ROW()-ROW(TBL_APP_LOANPOOL[[#Headers],[ROW_ID]])</f>
        <v>133</v>
      </c>
      <c r="D148" s="48"/>
      <c r="E148" s="46"/>
      <c r="F148" s="47"/>
      <c r="G148" s="79"/>
      <c r="H148" s="72"/>
      <c r="I148" s="75"/>
      <c r="J148" s="67"/>
      <c r="K148" s="48"/>
      <c r="L148" s="49"/>
      <c r="M148" s="64"/>
      <c r="N14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8" s="50">
        <f>SUM(
IF(AND(TBL_APP_LOANPOOL[[#This Row],[LOAN_PURPOSE]]&lt;&gt;"Other",TBL_APP_LOANPOOL[[#This Row],[LOAN_PURPOSE_OTHER]]&lt;&gt;""),1,0)
)</f>
        <v>0</v>
      </c>
    </row>
    <row r="149" spans="2:16" ht="26.25" customHeight="1" x14ac:dyDescent="0.25">
      <c r="B149" s="27" t="str">
        <f>IF(TBL_APP_LOANPOOL[[#This Row],[RECORD_STARTED]],IF(TBL_APP_LOANPOOL[[#This Row],[ERROR_COUNT]]&gt;0,-1,IF(TBL_APP_LOANPOOL[[#This Row],[REQ_FIELDS_POPULATED]],1,0)),"")</f>
        <v/>
      </c>
      <c r="C149" s="37">
        <f>ROW()-ROW(TBL_APP_LOANPOOL[[#Headers],[ROW_ID]])</f>
        <v>134</v>
      </c>
      <c r="D149" s="48"/>
      <c r="E149" s="46"/>
      <c r="F149" s="47"/>
      <c r="G149" s="79"/>
      <c r="H149" s="72"/>
      <c r="I149" s="75"/>
      <c r="J149" s="67"/>
      <c r="K149" s="48"/>
      <c r="L149" s="49"/>
      <c r="M149" s="64"/>
      <c r="N14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9" s="50">
        <f>SUM(
IF(AND(TBL_APP_LOANPOOL[[#This Row],[LOAN_PURPOSE]]&lt;&gt;"Other",TBL_APP_LOANPOOL[[#This Row],[LOAN_PURPOSE_OTHER]]&lt;&gt;""),1,0)
)</f>
        <v>0</v>
      </c>
    </row>
    <row r="150" spans="2:16" ht="26.25" customHeight="1" x14ac:dyDescent="0.25">
      <c r="B150" s="27" t="str">
        <f>IF(TBL_APP_LOANPOOL[[#This Row],[RECORD_STARTED]],IF(TBL_APP_LOANPOOL[[#This Row],[ERROR_COUNT]]&gt;0,-1,IF(TBL_APP_LOANPOOL[[#This Row],[REQ_FIELDS_POPULATED]],1,0)),"")</f>
        <v/>
      </c>
      <c r="C150" s="37">
        <f>ROW()-ROW(TBL_APP_LOANPOOL[[#Headers],[ROW_ID]])</f>
        <v>135</v>
      </c>
      <c r="D150" s="48"/>
      <c r="E150" s="46"/>
      <c r="F150" s="47"/>
      <c r="G150" s="79"/>
      <c r="H150" s="72"/>
      <c r="I150" s="75"/>
      <c r="J150" s="67"/>
      <c r="K150" s="48"/>
      <c r="L150" s="49"/>
      <c r="M150" s="64"/>
      <c r="N15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0" s="50">
        <f>SUM(
IF(AND(TBL_APP_LOANPOOL[[#This Row],[LOAN_PURPOSE]]&lt;&gt;"Other",TBL_APP_LOANPOOL[[#This Row],[LOAN_PURPOSE_OTHER]]&lt;&gt;""),1,0)
)</f>
        <v>0</v>
      </c>
    </row>
    <row r="151" spans="2:16" ht="26.25" customHeight="1" x14ac:dyDescent="0.25">
      <c r="B151" s="27" t="str">
        <f>IF(TBL_APP_LOANPOOL[[#This Row],[RECORD_STARTED]],IF(TBL_APP_LOANPOOL[[#This Row],[ERROR_COUNT]]&gt;0,-1,IF(TBL_APP_LOANPOOL[[#This Row],[REQ_FIELDS_POPULATED]],1,0)),"")</f>
        <v/>
      </c>
      <c r="C151" s="37">
        <f>ROW()-ROW(TBL_APP_LOANPOOL[[#Headers],[ROW_ID]])</f>
        <v>136</v>
      </c>
      <c r="D151" s="48"/>
      <c r="E151" s="46"/>
      <c r="F151" s="47"/>
      <c r="G151" s="79"/>
      <c r="H151" s="72"/>
      <c r="I151" s="75"/>
      <c r="J151" s="67"/>
      <c r="K151" s="48"/>
      <c r="L151" s="49"/>
      <c r="M151" s="64"/>
      <c r="N15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1" s="50">
        <f>SUM(
IF(AND(TBL_APP_LOANPOOL[[#This Row],[LOAN_PURPOSE]]&lt;&gt;"Other",TBL_APP_LOANPOOL[[#This Row],[LOAN_PURPOSE_OTHER]]&lt;&gt;""),1,0)
)</f>
        <v>0</v>
      </c>
    </row>
    <row r="152" spans="2:16" ht="26.25" customHeight="1" x14ac:dyDescent="0.25">
      <c r="B152" s="27" t="str">
        <f>IF(TBL_APP_LOANPOOL[[#This Row],[RECORD_STARTED]],IF(TBL_APP_LOANPOOL[[#This Row],[ERROR_COUNT]]&gt;0,-1,IF(TBL_APP_LOANPOOL[[#This Row],[REQ_FIELDS_POPULATED]],1,0)),"")</f>
        <v/>
      </c>
      <c r="C152" s="37">
        <f>ROW()-ROW(TBL_APP_LOANPOOL[[#Headers],[ROW_ID]])</f>
        <v>137</v>
      </c>
      <c r="D152" s="48"/>
      <c r="E152" s="46"/>
      <c r="F152" s="47"/>
      <c r="G152" s="79"/>
      <c r="H152" s="72"/>
      <c r="I152" s="75"/>
      <c r="J152" s="67"/>
      <c r="K152" s="48"/>
      <c r="L152" s="49"/>
      <c r="M152" s="64"/>
      <c r="N15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2" s="50">
        <f>SUM(
IF(AND(TBL_APP_LOANPOOL[[#This Row],[LOAN_PURPOSE]]&lt;&gt;"Other",TBL_APP_LOANPOOL[[#This Row],[LOAN_PURPOSE_OTHER]]&lt;&gt;""),1,0)
)</f>
        <v>0</v>
      </c>
    </row>
    <row r="153" spans="2:16" ht="26.25" customHeight="1" x14ac:dyDescent="0.25">
      <c r="B153" s="27" t="str">
        <f>IF(TBL_APP_LOANPOOL[[#This Row],[RECORD_STARTED]],IF(TBL_APP_LOANPOOL[[#This Row],[ERROR_COUNT]]&gt;0,-1,IF(TBL_APP_LOANPOOL[[#This Row],[REQ_FIELDS_POPULATED]],1,0)),"")</f>
        <v/>
      </c>
      <c r="C153" s="37">
        <f>ROW()-ROW(TBL_APP_LOANPOOL[[#Headers],[ROW_ID]])</f>
        <v>138</v>
      </c>
      <c r="D153" s="48"/>
      <c r="E153" s="46"/>
      <c r="F153" s="47"/>
      <c r="G153" s="79"/>
      <c r="H153" s="72"/>
      <c r="I153" s="75"/>
      <c r="J153" s="67"/>
      <c r="K153" s="48"/>
      <c r="L153" s="49"/>
      <c r="M153" s="64"/>
      <c r="N15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3" s="50">
        <f>SUM(
IF(AND(TBL_APP_LOANPOOL[[#This Row],[LOAN_PURPOSE]]&lt;&gt;"Other",TBL_APP_LOANPOOL[[#This Row],[LOAN_PURPOSE_OTHER]]&lt;&gt;""),1,0)
)</f>
        <v>0</v>
      </c>
    </row>
    <row r="154" spans="2:16" ht="26.25" customHeight="1" x14ac:dyDescent="0.25">
      <c r="B154" s="27" t="str">
        <f>IF(TBL_APP_LOANPOOL[[#This Row],[RECORD_STARTED]],IF(TBL_APP_LOANPOOL[[#This Row],[ERROR_COUNT]]&gt;0,-1,IF(TBL_APP_LOANPOOL[[#This Row],[REQ_FIELDS_POPULATED]],1,0)),"")</f>
        <v/>
      </c>
      <c r="C154" s="37">
        <f>ROW()-ROW(TBL_APP_LOANPOOL[[#Headers],[ROW_ID]])</f>
        <v>139</v>
      </c>
      <c r="D154" s="48"/>
      <c r="E154" s="46"/>
      <c r="F154" s="47"/>
      <c r="G154" s="79"/>
      <c r="H154" s="72"/>
      <c r="I154" s="75"/>
      <c r="J154" s="67"/>
      <c r="K154" s="48"/>
      <c r="L154" s="49"/>
      <c r="M154" s="64"/>
      <c r="N15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4" s="50">
        <f>SUM(
IF(AND(TBL_APP_LOANPOOL[[#This Row],[LOAN_PURPOSE]]&lt;&gt;"Other",TBL_APP_LOANPOOL[[#This Row],[LOAN_PURPOSE_OTHER]]&lt;&gt;""),1,0)
)</f>
        <v>0</v>
      </c>
    </row>
    <row r="155" spans="2:16" ht="26.25" customHeight="1" x14ac:dyDescent="0.25">
      <c r="B155" s="27" t="str">
        <f>IF(TBL_APP_LOANPOOL[[#This Row],[RECORD_STARTED]],IF(TBL_APP_LOANPOOL[[#This Row],[ERROR_COUNT]]&gt;0,-1,IF(TBL_APP_LOANPOOL[[#This Row],[REQ_FIELDS_POPULATED]],1,0)),"")</f>
        <v/>
      </c>
      <c r="C155" s="37">
        <f>ROW()-ROW(TBL_APP_LOANPOOL[[#Headers],[ROW_ID]])</f>
        <v>140</v>
      </c>
      <c r="D155" s="48"/>
      <c r="E155" s="46"/>
      <c r="F155" s="47"/>
      <c r="G155" s="79"/>
      <c r="H155" s="72"/>
      <c r="I155" s="75"/>
      <c r="J155" s="67"/>
      <c r="K155" s="48"/>
      <c r="L155" s="49"/>
      <c r="M155" s="64"/>
      <c r="N15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5" s="50">
        <f>SUM(
IF(AND(TBL_APP_LOANPOOL[[#This Row],[LOAN_PURPOSE]]&lt;&gt;"Other",TBL_APP_LOANPOOL[[#This Row],[LOAN_PURPOSE_OTHER]]&lt;&gt;""),1,0)
)</f>
        <v>0</v>
      </c>
    </row>
    <row r="156" spans="2:16" ht="26.25" customHeight="1" x14ac:dyDescent="0.25">
      <c r="B156" s="27" t="str">
        <f>IF(TBL_APP_LOANPOOL[[#This Row],[RECORD_STARTED]],IF(TBL_APP_LOANPOOL[[#This Row],[ERROR_COUNT]]&gt;0,-1,IF(TBL_APP_LOANPOOL[[#This Row],[REQ_FIELDS_POPULATED]],1,0)),"")</f>
        <v/>
      </c>
      <c r="C156" s="37">
        <f>ROW()-ROW(TBL_APP_LOANPOOL[[#Headers],[ROW_ID]])</f>
        <v>141</v>
      </c>
      <c r="D156" s="48"/>
      <c r="E156" s="46"/>
      <c r="F156" s="47"/>
      <c r="G156" s="79"/>
      <c r="H156" s="72"/>
      <c r="I156" s="75"/>
      <c r="J156" s="67"/>
      <c r="K156" s="48"/>
      <c r="L156" s="49"/>
      <c r="M156" s="64"/>
      <c r="N15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6" s="50">
        <f>SUM(
IF(AND(TBL_APP_LOANPOOL[[#This Row],[LOAN_PURPOSE]]&lt;&gt;"Other",TBL_APP_LOANPOOL[[#This Row],[LOAN_PURPOSE_OTHER]]&lt;&gt;""),1,0)
)</f>
        <v>0</v>
      </c>
    </row>
    <row r="157" spans="2:16" ht="26.25" customHeight="1" x14ac:dyDescent="0.25">
      <c r="B157" s="27" t="str">
        <f>IF(TBL_APP_LOANPOOL[[#This Row],[RECORD_STARTED]],IF(TBL_APP_LOANPOOL[[#This Row],[ERROR_COUNT]]&gt;0,-1,IF(TBL_APP_LOANPOOL[[#This Row],[REQ_FIELDS_POPULATED]],1,0)),"")</f>
        <v/>
      </c>
      <c r="C157" s="37">
        <f>ROW()-ROW(TBL_APP_LOANPOOL[[#Headers],[ROW_ID]])</f>
        <v>142</v>
      </c>
      <c r="D157" s="48"/>
      <c r="E157" s="46"/>
      <c r="F157" s="47"/>
      <c r="G157" s="79"/>
      <c r="H157" s="72"/>
      <c r="I157" s="75"/>
      <c r="J157" s="67"/>
      <c r="K157" s="48"/>
      <c r="L157" s="49"/>
      <c r="M157" s="64"/>
      <c r="N15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7" s="50">
        <f>SUM(
IF(AND(TBL_APP_LOANPOOL[[#This Row],[LOAN_PURPOSE]]&lt;&gt;"Other",TBL_APP_LOANPOOL[[#This Row],[LOAN_PURPOSE_OTHER]]&lt;&gt;""),1,0)
)</f>
        <v>0</v>
      </c>
    </row>
    <row r="158" spans="2:16" ht="26.25" customHeight="1" x14ac:dyDescent="0.25">
      <c r="B158" s="27" t="str">
        <f>IF(TBL_APP_LOANPOOL[[#This Row],[RECORD_STARTED]],IF(TBL_APP_LOANPOOL[[#This Row],[ERROR_COUNT]]&gt;0,-1,IF(TBL_APP_LOANPOOL[[#This Row],[REQ_FIELDS_POPULATED]],1,0)),"")</f>
        <v/>
      </c>
      <c r="C158" s="37">
        <f>ROW()-ROW(TBL_APP_LOANPOOL[[#Headers],[ROW_ID]])</f>
        <v>143</v>
      </c>
      <c r="D158" s="48"/>
      <c r="E158" s="46"/>
      <c r="F158" s="47"/>
      <c r="G158" s="79"/>
      <c r="H158" s="72"/>
      <c r="I158" s="75"/>
      <c r="J158" s="67"/>
      <c r="K158" s="48"/>
      <c r="L158" s="49"/>
      <c r="M158" s="64"/>
      <c r="N15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8" s="50">
        <f>SUM(
IF(AND(TBL_APP_LOANPOOL[[#This Row],[LOAN_PURPOSE]]&lt;&gt;"Other",TBL_APP_LOANPOOL[[#This Row],[LOAN_PURPOSE_OTHER]]&lt;&gt;""),1,0)
)</f>
        <v>0</v>
      </c>
    </row>
    <row r="159" spans="2:16" ht="26.25" customHeight="1" x14ac:dyDescent="0.25">
      <c r="B159" s="27" t="str">
        <f>IF(TBL_APP_LOANPOOL[[#This Row],[RECORD_STARTED]],IF(TBL_APP_LOANPOOL[[#This Row],[ERROR_COUNT]]&gt;0,-1,IF(TBL_APP_LOANPOOL[[#This Row],[REQ_FIELDS_POPULATED]],1,0)),"")</f>
        <v/>
      </c>
      <c r="C159" s="37">
        <f>ROW()-ROW(TBL_APP_LOANPOOL[[#Headers],[ROW_ID]])</f>
        <v>144</v>
      </c>
      <c r="D159" s="48"/>
      <c r="E159" s="46"/>
      <c r="F159" s="47"/>
      <c r="G159" s="79"/>
      <c r="H159" s="72"/>
      <c r="I159" s="75"/>
      <c r="J159" s="67"/>
      <c r="K159" s="48"/>
      <c r="L159" s="49"/>
      <c r="M159" s="64"/>
      <c r="N15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9" s="50">
        <f>SUM(
IF(AND(TBL_APP_LOANPOOL[[#This Row],[LOAN_PURPOSE]]&lt;&gt;"Other",TBL_APP_LOANPOOL[[#This Row],[LOAN_PURPOSE_OTHER]]&lt;&gt;""),1,0)
)</f>
        <v>0</v>
      </c>
    </row>
    <row r="160" spans="2:16" ht="26.25" customHeight="1" x14ac:dyDescent="0.25">
      <c r="B160" s="27" t="str">
        <f>IF(TBL_APP_LOANPOOL[[#This Row],[RECORD_STARTED]],IF(TBL_APP_LOANPOOL[[#This Row],[ERROR_COUNT]]&gt;0,-1,IF(TBL_APP_LOANPOOL[[#This Row],[REQ_FIELDS_POPULATED]],1,0)),"")</f>
        <v/>
      </c>
      <c r="C160" s="37">
        <f>ROW()-ROW(TBL_APP_LOANPOOL[[#Headers],[ROW_ID]])</f>
        <v>145</v>
      </c>
      <c r="D160" s="48"/>
      <c r="E160" s="46"/>
      <c r="F160" s="47"/>
      <c r="G160" s="79"/>
      <c r="H160" s="72"/>
      <c r="I160" s="75"/>
      <c r="J160" s="67"/>
      <c r="K160" s="48"/>
      <c r="L160" s="49"/>
      <c r="M160" s="64"/>
      <c r="N16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0" s="50">
        <f>SUM(
IF(AND(TBL_APP_LOANPOOL[[#This Row],[LOAN_PURPOSE]]&lt;&gt;"Other",TBL_APP_LOANPOOL[[#This Row],[LOAN_PURPOSE_OTHER]]&lt;&gt;""),1,0)
)</f>
        <v>0</v>
      </c>
    </row>
    <row r="161" spans="2:16" ht="26.25" customHeight="1" x14ac:dyDescent="0.25">
      <c r="B161" s="27" t="str">
        <f>IF(TBL_APP_LOANPOOL[[#This Row],[RECORD_STARTED]],IF(TBL_APP_LOANPOOL[[#This Row],[ERROR_COUNT]]&gt;0,-1,IF(TBL_APP_LOANPOOL[[#This Row],[REQ_FIELDS_POPULATED]],1,0)),"")</f>
        <v/>
      </c>
      <c r="C161" s="37">
        <f>ROW()-ROW(TBL_APP_LOANPOOL[[#Headers],[ROW_ID]])</f>
        <v>146</v>
      </c>
      <c r="D161" s="48"/>
      <c r="E161" s="46"/>
      <c r="F161" s="47"/>
      <c r="G161" s="79"/>
      <c r="H161" s="72"/>
      <c r="I161" s="75"/>
      <c r="J161" s="67"/>
      <c r="K161" s="48"/>
      <c r="L161" s="49"/>
      <c r="M161" s="64"/>
      <c r="N16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1" s="50">
        <f>SUM(
IF(AND(TBL_APP_LOANPOOL[[#This Row],[LOAN_PURPOSE]]&lt;&gt;"Other",TBL_APP_LOANPOOL[[#This Row],[LOAN_PURPOSE_OTHER]]&lt;&gt;""),1,0)
)</f>
        <v>0</v>
      </c>
    </row>
    <row r="162" spans="2:16" ht="26.25" customHeight="1" x14ac:dyDescent="0.25">
      <c r="B162" s="27" t="str">
        <f>IF(TBL_APP_LOANPOOL[[#This Row],[RECORD_STARTED]],IF(TBL_APP_LOANPOOL[[#This Row],[ERROR_COUNT]]&gt;0,-1,IF(TBL_APP_LOANPOOL[[#This Row],[REQ_FIELDS_POPULATED]],1,0)),"")</f>
        <v/>
      </c>
      <c r="C162" s="37">
        <f>ROW()-ROW(TBL_APP_LOANPOOL[[#Headers],[ROW_ID]])</f>
        <v>147</v>
      </c>
      <c r="D162" s="48"/>
      <c r="E162" s="46"/>
      <c r="F162" s="47"/>
      <c r="G162" s="79"/>
      <c r="H162" s="72"/>
      <c r="I162" s="75"/>
      <c r="J162" s="67"/>
      <c r="K162" s="48"/>
      <c r="L162" s="49"/>
      <c r="M162" s="64"/>
      <c r="N16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2" s="50">
        <f>SUM(
IF(AND(TBL_APP_LOANPOOL[[#This Row],[LOAN_PURPOSE]]&lt;&gt;"Other",TBL_APP_LOANPOOL[[#This Row],[LOAN_PURPOSE_OTHER]]&lt;&gt;""),1,0)
)</f>
        <v>0</v>
      </c>
    </row>
    <row r="163" spans="2:16" ht="26.25" customHeight="1" x14ac:dyDescent="0.25">
      <c r="B163" s="27" t="str">
        <f>IF(TBL_APP_LOANPOOL[[#This Row],[RECORD_STARTED]],IF(TBL_APP_LOANPOOL[[#This Row],[ERROR_COUNT]]&gt;0,-1,IF(TBL_APP_LOANPOOL[[#This Row],[REQ_FIELDS_POPULATED]],1,0)),"")</f>
        <v/>
      </c>
      <c r="C163" s="37">
        <f>ROW()-ROW(TBL_APP_LOANPOOL[[#Headers],[ROW_ID]])</f>
        <v>148</v>
      </c>
      <c r="D163" s="48"/>
      <c r="E163" s="46"/>
      <c r="F163" s="47"/>
      <c r="G163" s="79"/>
      <c r="H163" s="72"/>
      <c r="I163" s="75"/>
      <c r="J163" s="67"/>
      <c r="K163" s="48"/>
      <c r="L163" s="49"/>
      <c r="M163" s="64"/>
      <c r="N16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3" s="50">
        <f>SUM(
IF(AND(TBL_APP_LOANPOOL[[#This Row],[LOAN_PURPOSE]]&lt;&gt;"Other",TBL_APP_LOANPOOL[[#This Row],[LOAN_PURPOSE_OTHER]]&lt;&gt;""),1,0)
)</f>
        <v>0</v>
      </c>
    </row>
    <row r="164" spans="2:16" ht="26.25" customHeight="1" x14ac:dyDescent="0.25">
      <c r="B164" s="27" t="str">
        <f>IF(TBL_APP_LOANPOOL[[#This Row],[RECORD_STARTED]],IF(TBL_APP_LOANPOOL[[#This Row],[ERROR_COUNT]]&gt;0,-1,IF(TBL_APP_LOANPOOL[[#This Row],[REQ_FIELDS_POPULATED]],1,0)),"")</f>
        <v/>
      </c>
      <c r="C164" s="37">
        <f>ROW()-ROW(TBL_APP_LOANPOOL[[#Headers],[ROW_ID]])</f>
        <v>149</v>
      </c>
      <c r="D164" s="48"/>
      <c r="E164" s="46"/>
      <c r="F164" s="47"/>
      <c r="G164" s="79"/>
      <c r="H164" s="72"/>
      <c r="I164" s="75"/>
      <c r="J164" s="67"/>
      <c r="K164" s="48"/>
      <c r="L164" s="49"/>
      <c r="M164" s="64"/>
      <c r="N16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4" s="50">
        <f>SUM(
IF(AND(TBL_APP_LOANPOOL[[#This Row],[LOAN_PURPOSE]]&lt;&gt;"Other",TBL_APP_LOANPOOL[[#This Row],[LOAN_PURPOSE_OTHER]]&lt;&gt;""),1,0)
)</f>
        <v>0</v>
      </c>
    </row>
    <row r="165" spans="2:16" ht="26.25" customHeight="1" x14ac:dyDescent="0.25">
      <c r="B165" s="27" t="str">
        <f>IF(TBL_APP_LOANPOOL[[#This Row],[RECORD_STARTED]],IF(TBL_APP_LOANPOOL[[#This Row],[ERROR_COUNT]]&gt;0,-1,IF(TBL_APP_LOANPOOL[[#This Row],[REQ_FIELDS_POPULATED]],1,0)),"")</f>
        <v/>
      </c>
      <c r="C165" s="37">
        <f>ROW()-ROW(TBL_APP_LOANPOOL[[#Headers],[ROW_ID]])</f>
        <v>150</v>
      </c>
      <c r="D165" s="48"/>
      <c r="E165" s="46"/>
      <c r="F165" s="47"/>
      <c r="G165" s="79"/>
      <c r="H165" s="72"/>
      <c r="I165" s="75"/>
      <c r="J165" s="67"/>
      <c r="K165" s="48"/>
      <c r="L165" s="49"/>
      <c r="M165" s="64"/>
      <c r="N16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5" s="50">
        <f>SUM(
IF(AND(TBL_APP_LOANPOOL[[#This Row],[LOAN_PURPOSE]]&lt;&gt;"Other",TBL_APP_LOANPOOL[[#This Row],[LOAN_PURPOSE_OTHER]]&lt;&gt;""),1,0)
)</f>
        <v>0</v>
      </c>
    </row>
    <row r="166" spans="2:16" ht="26.25" customHeight="1" x14ac:dyDescent="0.25">
      <c r="B166" s="27" t="str">
        <f>IF(TBL_APP_LOANPOOL[[#This Row],[RECORD_STARTED]],IF(TBL_APP_LOANPOOL[[#This Row],[ERROR_COUNT]]&gt;0,-1,IF(TBL_APP_LOANPOOL[[#This Row],[REQ_FIELDS_POPULATED]],1,0)),"")</f>
        <v/>
      </c>
      <c r="C166" s="37">
        <f>ROW()-ROW(TBL_APP_LOANPOOL[[#Headers],[ROW_ID]])</f>
        <v>151</v>
      </c>
      <c r="D166" s="48"/>
      <c r="E166" s="46"/>
      <c r="F166" s="47"/>
      <c r="G166" s="79"/>
      <c r="H166" s="72"/>
      <c r="I166" s="75"/>
      <c r="J166" s="67"/>
      <c r="K166" s="48"/>
      <c r="L166" s="49"/>
      <c r="M166" s="64"/>
      <c r="N16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6" s="50">
        <f>SUM(
IF(AND(TBL_APP_LOANPOOL[[#This Row],[LOAN_PURPOSE]]&lt;&gt;"Other",TBL_APP_LOANPOOL[[#This Row],[LOAN_PURPOSE_OTHER]]&lt;&gt;""),1,0)
)</f>
        <v>0</v>
      </c>
    </row>
    <row r="167" spans="2:16" ht="26.25" customHeight="1" x14ac:dyDescent="0.25">
      <c r="B167" s="27" t="str">
        <f>IF(TBL_APP_LOANPOOL[[#This Row],[RECORD_STARTED]],IF(TBL_APP_LOANPOOL[[#This Row],[ERROR_COUNT]]&gt;0,-1,IF(TBL_APP_LOANPOOL[[#This Row],[REQ_FIELDS_POPULATED]],1,0)),"")</f>
        <v/>
      </c>
      <c r="C167" s="37">
        <f>ROW()-ROW(TBL_APP_LOANPOOL[[#Headers],[ROW_ID]])</f>
        <v>152</v>
      </c>
      <c r="D167" s="48"/>
      <c r="E167" s="46"/>
      <c r="F167" s="47"/>
      <c r="G167" s="79"/>
      <c r="H167" s="72"/>
      <c r="I167" s="75"/>
      <c r="J167" s="67"/>
      <c r="K167" s="48"/>
      <c r="L167" s="49"/>
      <c r="M167" s="64"/>
      <c r="N16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7" s="50">
        <f>SUM(
IF(AND(TBL_APP_LOANPOOL[[#This Row],[LOAN_PURPOSE]]&lt;&gt;"Other",TBL_APP_LOANPOOL[[#This Row],[LOAN_PURPOSE_OTHER]]&lt;&gt;""),1,0)
)</f>
        <v>0</v>
      </c>
    </row>
    <row r="168" spans="2:16" ht="26.25" customHeight="1" x14ac:dyDescent="0.25">
      <c r="B168" s="27" t="str">
        <f>IF(TBL_APP_LOANPOOL[[#This Row],[RECORD_STARTED]],IF(TBL_APP_LOANPOOL[[#This Row],[ERROR_COUNT]]&gt;0,-1,IF(TBL_APP_LOANPOOL[[#This Row],[REQ_FIELDS_POPULATED]],1,0)),"")</f>
        <v/>
      </c>
      <c r="C168" s="37">
        <f>ROW()-ROW(TBL_APP_LOANPOOL[[#Headers],[ROW_ID]])</f>
        <v>153</v>
      </c>
      <c r="D168" s="48"/>
      <c r="E168" s="46"/>
      <c r="F168" s="47"/>
      <c r="G168" s="79"/>
      <c r="H168" s="72"/>
      <c r="I168" s="75"/>
      <c r="J168" s="67"/>
      <c r="K168" s="48"/>
      <c r="L168" s="49"/>
      <c r="M168" s="64"/>
      <c r="N16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8" s="50">
        <f>SUM(
IF(AND(TBL_APP_LOANPOOL[[#This Row],[LOAN_PURPOSE]]&lt;&gt;"Other",TBL_APP_LOANPOOL[[#This Row],[LOAN_PURPOSE_OTHER]]&lt;&gt;""),1,0)
)</f>
        <v>0</v>
      </c>
    </row>
    <row r="169" spans="2:16" ht="26.25" customHeight="1" x14ac:dyDescent="0.25">
      <c r="B169" s="27" t="str">
        <f>IF(TBL_APP_LOANPOOL[[#This Row],[RECORD_STARTED]],IF(TBL_APP_LOANPOOL[[#This Row],[ERROR_COUNT]]&gt;0,-1,IF(TBL_APP_LOANPOOL[[#This Row],[REQ_FIELDS_POPULATED]],1,0)),"")</f>
        <v/>
      </c>
      <c r="C169" s="37">
        <f>ROW()-ROW(TBL_APP_LOANPOOL[[#Headers],[ROW_ID]])</f>
        <v>154</v>
      </c>
      <c r="D169" s="48"/>
      <c r="E169" s="46"/>
      <c r="F169" s="47"/>
      <c r="G169" s="79"/>
      <c r="H169" s="72"/>
      <c r="I169" s="75"/>
      <c r="J169" s="67"/>
      <c r="K169" s="48"/>
      <c r="L169" s="49"/>
      <c r="M169" s="64"/>
      <c r="N16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9" s="50">
        <f>SUM(
IF(AND(TBL_APP_LOANPOOL[[#This Row],[LOAN_PURPOSE]]&lt;&gt;"Other",TBL_APP_LOANPOOL[[#This Row],[LOAN_PURPOSE_OTHER]]&lt;&gt;""),1,0)
)</f>
        <v>0</v>
      </c>
    </row>
    <row r="170" spans="2:16" ht="26.25" customHeight="1" x14ac:dyDescent="0.25">
      <c r="B170" s="27" t="str">
        <f>IF(TBL_APP_LOANPOOL[[#This Row],[RECORD_STARTED]],IF(TBL_APP_LOANPOOL[[#This Row],[ERROR_COUNT]]&gt;0,-1,IF(TBL_APP_LOANPOOL[[#This Row],[REQ_FIELDS_POPULATED]],1,0)),"")</f>
        <v/>
      </c>
      <c r="C170" s="37">
        <f>ROW()-ROW(TBL_APP_LOANPOOL[[#Headers],[ROW_ID]])</f>
        <v>155</v>
      </c>
      <c r="D170" s="48"/>
      <c r="E170" s="46"/>
      <c r="F170" s="47"/>
      <c r="G170" s="79"/>
      <c r="H170" s="72"/>
      <c r="I170" s="75"/>
      <c r="J170" s="67"/>
      <c r="K170" s="48"/>
      <c r="L170" s="49"/>
      <c r="M170" s="64"/>
      <c r="N17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0" s="50">
        <f>SUM(
IF(AND(TBL_APP_LOANPOOL[[#This Row],[LOAN_PURPOSE]]&lt;&gt;"Other",TBL_APP_LOANPOOL[[#This Row],[LOAN_PURPOSE_OTHER]]&lt;&gt;""),1,0)
)</f>
        <v>0</v>
      </c>
    </row>
    <row r="171" spans="2:16" ht="26.25" customHeight="1" x14ac:dyDescent="0.25">
      <c r="B171" s="27" t="str">
        <f>IF(TBL_APP_LOANPOOL[[#This Row],[RECORD_STARTED]],IF(TBL_APP_LOANPOOL[[#This Row],[ERROR_COUNT]]&gt;0,-1,IF(TBL_APP_LOANPOOL[[#This Row],[REQ_FIELDS_POPULATED]],1,0)),"")</f>
        <v/>
      </c>
      <c r="C171" s="37">
        <f>ROW()-ROW(TBL_APP_LOANPOOL[[#Headers],[ROW_ID]])</f>
        <v>156</v>
      </c>
      <c r="D171" s="48"/>
      <c r="E171" s="46"/>
      <c r="F171" s="47"/>
      <c r="G171" s="79"/>
      <c r="H171" s="72"/>
      <c r="I171" s="75"/>
      <c r="J171" s="67"/>
      <c r="K171" s="48"/>
      <c r="L171" s="49"/>
      <c r="M171" s="64"/>
      <c r="N17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1" s="50">
        <f>SUM(
IF(AND(TBL_APP_LOANPOOL[[#This Row],[LOAN_PURPOSE]]&lt;&gt;"Other",TBL_APP_LOANPOOL[[#This Row],[LOAN_PURPOSE_OTHER]]&lt;&gt;""),1,0)
)</f>
        <v>0</v>
      </c>
    </row>
    <row r="172" spans="2:16" ht="26.25" customHeight="1" x14ac:dyDescent="0.25">
      <c r="B172" s="27" t="str">
        <f>IF(TBL_APP_LOANPOOL[[#This Row],[RECORD_STARTED]],IF(TBL_APP_LOANPOOL[[#This Row],[ERROR_COUNT]]&gt;0,-1,IF(TBL_APP_LOANPOOL[[#This Row],[REQ_FIELDS_POPULATED]],1,0)),"")</f>
        <v/>
      </c>
      <c r="C172" s="37">
        <f>ROW()-ROW(TBL_APP_LOANPOOL[[#Headers],[ROW_ID]])</f>
        <v>157</v>
      </c>
      <c r="D172" s="48"/>
      <c r="E172" s="46"/>
      <c r="F172" s="47"/>
      <c r="G172" s="79"/>
      <c r="H172" s="72"/>
      <c r="I172" s="75"/>
      <c r="J172" s="67"/>
      <c r="K172" s="48"/>
      <c r="L172" s="49"/>
      <c r="M172" s="64"/>
      <c r="N17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2" s="50">
        <f>SUM(
IF(AND(TBL_APP_LOANPOOL[[#This Row],[LOAN_PURPOSE]]&lt;&gt;"Other",TBL_APP_LOANPOOL[[#This Row],[LOAN_PURPOSE_OTHER]]&lt;&gt;""),1,0)
)</f>
        <v>0</v>
      </c>
    </row>
    <row r="173" spans="2:16" ht="26.25" customHeight="1" x14ac:dyDescent="0.25">
      <c r="B173" s="27" t="str">
        <f>IF(TBL_APP_LOANPOOL[[#This Row],[RECORD_STARTED]],IF(TBL_APP_LOANPOOL[[#This Row],[ERROR_COUNT]]&gt;0,-1,IF(TBL_APP_LOANPOOL[[#This Row],[REQ_FIELDS_POPULATED]],1,0)),"")</f>
        <v/>
      </c>
      <c r="C173" s="37">
        <f>ROW()-ROW(TBL_APP_LOANPOOL[[#Headers],[ROW_ID]])</f>
        <v>158</v>
      </c>
      <c r="D173" s="48"/>
      <c r="E173" s="46"/>
      <c r="F173" s="47"/>
      <c r="G173" s="79"/>
      <c r="H173" s="72"/>
      <c r="I173" s="75"/>
      <c r="J173" s="67"/>
      <c r="K173" s="48"/>
      <c r="L173" s="49"/>
      <c r="M173" s="64"/>
      <c r="N17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3" s="50">
        <f>SUM(
IF(AND(TBL_APP_LOANPOOL[[#This Row],[LOAN_PURPOSE]]&lt;&gt;"Other",TBL_APP_LOANPOOL[[#This Row],[LOAN_PURPOSE_OTHER]]&lt;&gt;""),1,0)
)</f>
        <v>0</v>
      </c>
    </row>
    <row r="174" spans="2:16" ht="26.25" customHeight="1" x14ac:dyDescent="0.25">
      <c r="B174" s="27" t="str">
        <f>IF(TBL_APP_LOANPOOL[[#This Row],[RECORD_STARTED]],IF(TBL_APP_LOANPOOL[[#This Row],[ERROR_COUNT]]&gt;0,-1,IF(TBL_APP_LOANPOOL[[#This Row],[REQ_FIELDS_POPULATED]],1,0)),"")</f>
        <v/>
      </c>
      <c r="C174" s="37">
        <f>ROW()-ROW(TBL_APP_LOANPOOL[[#Headers],[ROW_ID]])</f>
        <v>159</v>
      </c>
      <c r="D174" s="48"/>
      <c r="E174" s="46"/>
      <c r="F174" s="47"/>
      <c r="G174" s="79"/>
      <c r="H174" s="72"/>
      <c r="I174" s="75"/>
      <c r="J174" s="67"/>
      <c r="K174" s="48"/>
      <c r="L174" s="49"/>
      <c r="M174" s="64"/>
      <c r="N17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4" s="50">
        <f>SUM(
IF(AND(TBL_APP_LOANPOOL[[#This Row],[LOAN_PURPOSE]]&lt;&gt;"Other",TBL_APP_LOANPOOL[[#This Row],[LOAN_PURPOSE_OTHER]]&lt;&gt;""),1,0)
)</f>
        <v>0</v>
      </c>
    </row>
    <row r="175" spans="2:16" ht="26.25" customHeight="1" x14ac:dyDescent="0.25">
      <c r="B175" s="27" t="str">
        <f>IF(TBL_APP_LOANPOOL[[#This Row],[RECORD_STARTED]],IF(TBL_APP_LOANPOOL[[#This Row],[ERROR_COUNT]]&gt;0,-1,IF(TBL_APP_LOANPOOL[[#This Row],[REQ_FIELDS_POPULATED]],1,0)),"")</f>
        <v/>
      </c>
      <c r="C175" s="37">
        <f>ROW()-ROW(TBL_APP_LOANPOOL[[#Headers],[ROW_ID]])</f>
        <v>160</v>
      </c>
      <c r="D175" s="48"/>
      <c r="E175" s="46"/>
      <c r="F175" s="47"/>
      <c r="G175" s="79"/>
      <c r="H175" s="72"/>
      <c r="I175" s="75"/>
      <c r="J175" s="67"/>
      <c r="K175" s="48"/>
      <c r="L175" s="49"/>
      <c r="M175" s="64"/>
      <c r="N17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5" s="50">
        <f>SUM(
IF(AND(TBL_APP_LOANPOOL[[#This Row],[LOAN_PURPOSE]]&lt;&gt;"Other",TBL_APP_LOANPOOL[[#This Row],[LOAN_PURPOSE_OTHER]]&lt;&gt;""),1,0)
)</f>
        <v>0</v>
      </c>
    </row>
    <row r="176" spans="2:16" ht="26.25" customHeight="1" x14ac:dyDescent="0.25">
      <c r="B176" s="27" t="str">
        <f>IF(TBL_APP_LOANPOOL[[#This Row],[RECORD_STARTED]],IF(TBL_APP_LOANPOOL[[#This Row],[ERROR_COUNT]]&gt;0,-1,IF(TBL_APP_LOANPOOL[[#This Row],[REQ_FIELDS_POPULATED]],1,0)),"")</f>
        <v/>
      </c>
      <c r="C176" s="37">
        <f>ROW()-ROW(TBL_APP_LOANPOOL[[#Headers],[ROW_ID]])</f>
        <v>161</v>
      </c>
      <c r="D176" s="48"/>
      <c r="E176" s="46"/>
      <c r="F176" s="47"/>
      <c r="G176" s="79"/>
      <c r="H176" s="72"/>
      <c r="I176" s="75"/>
      <c r="J176" s="67"/>
      <c r="K176" s="48"/>
      <c r="L176" s="49"/>
      <c r="M176" s="64"/>
      <c r="N17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6" s="50">
        <f>SUM(
IF(AND(TBL_APP_LOANPOOL[[#This Row],[LOAN_PURPOSE]]&lt;&gt;"Other",TBL_APP_LOANPOOL[[#This Row],[LOAN_PURPOSE_OTHER]]&lt;&gt;""),1,0)
)</f>
        <v>0</v>
      </c>
    </row>
    <row r="177" spans="2:16" ht="26.25" customHeight="1" x14ac:dyDescent="0.25">
      <c r="B177" s="27" t="str">
        <f>IF(TBL_APP_LOANPOOL[[#This Row],[RECORD_STARTED]],IF(TBL_APP_LOANPOOL[[#This Row],[ERROR_COUNT]]&gt;0,-1,IF(TBL_APP_LOANPOOL[[#This Row],[REQ_FIELDS_POPULATED]],1,0)),"")</f>
        <v/>
      </c>
      <c r="C177" s="37">
        <f>ROW()-ROW(TBL_APP_LOANPOOL[[#Headers],[ROW_ID]])</f>
        <v>162</v>
      </c>
      <c r="D177" s="48"/>
      <c r="E177" s="46"/>
      <c r="F177" s="47"/>
      <c r="G177" s="79"/>
      <c r="H177" s="72"/>
      <c r="I177" s="75"/>
      <c r="J177" s="67"/>
      <c r="K177" s="48"/>
      <c r="L177" s="49"/>
      <c r="M177" s="64"/>
      <c r="N17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7" s="50">
        <f>SUM(
IF(AND(TBL_APP_LOANPOOL[[#This Row],[LOAN_PURPOSE]]&lt;&gt;"Other",TBL_APP_LOANPOOL[[#This Row],[LOAN_PURPOSE_OTHER]]&lt;&gt;""),1,0)
)</f>
        <v>0</v>
      </c>
    </row>
    <row r="178" spans="2:16" ht="26.25" customHeight="1" x14ac:dyDescent="0.25">
      <c r="B178" s="27" t="str">
        <f>IF(TBL_APP_LOANPOOL[[#This Row],[RECORD_STARTED]],IF(TBL_APP_LOANPOOL[[#This Row],[ERROR_COUNT]]&gt;0,-1,IF(TBL_APP_LOANPOOL[[#This Row],[REQ_FIELDS_POPULATED]],1,0)),"")</f>
        <v/>
      </c>
      <c r="C178" s="37">
        <f>ROW()-ROW(TBL_APP_LOANPOOL[[#Headers],[ROW_ID]])</f>
        <v>163</v>
      </c>
      <c r="D178" s="48"/>
      <c r="E178" s="46"/>
      <c r="F178" s="47"/>
      <c r="G178" s="79"/>
      <c r="H178" s="72"/>
      <c r="I178" s="75"/>
      <c r="J178" s="67"/>
      <c r="K178" s="48"/>
      <c r="L178" s="49"/>
      <c r="M178" s="64"/>
      <c r="N17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8" s="50">
        <f>SUM(
IF(AND(TBL_APP_LOANPOOL[[#This Row],[LOAN_PURPOSE]]&lt;&gt;"Other",TBL_APP_LOANPOOL[[#This Row],[LOAN_PURPOSE_OTHER]]&lt;&gt;""),1,0)
)</f>
        <v>0</v>
      </c>
    </row>
    <row r="179" spans="2:16" ht="26.25" customHeight="1" x14ac:dyDescent="0.25">
      <c r="B179" s="27" t="str">
        <f>IF(TBL_APP_LOANPOOL[[#This Row],[RECORD_STARTED]],IF(TBL_APP_LOANPOOL[[#This Row],[ERROR_COUNT]]&gt;0,-1,IF(TBL_APP_LOANPOOL[[#This Row],[REQ_FIELDS_POPULATED]],1,0)),"")</f>
        <v/>
      </c>
      <c r="C179" s="37">
        <f>ROW()-ROW(TBL_APP_LOANPOOL[[#Headers],[ROW_ID]])</f>
        <v>164</v>
      </c>
      <c r="D179" s="48"/>
      <c r="E179" s="46"/>
      <c r="F179" s="47"/>
      <c r="G179" s="79"/>
      <c r="H179" s="72"/>
      <c r="I179" s="75"/>
      <c r="J179" s="67"/>
      <c r="K179" s="48"/>
      <c r="L179" s="49"/>
      <c r="M179" s="64"/>
      <c r="N17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9" s="50">
        <f>SUM(
IF(AND(TBL_APP_LOANPOOL[[#This Row],[LOAN_PURPOSE]]&lt;&gt;"Other",TBL_APP_LOANPOOL[[#This Row],[LOAN_PURPOSE_OTHER]]&lt;&gt;""),1,0)
)</f>
        <v>0</v>
      </c>
    </row>
    <row r="180" spans="2:16" ht="26.25" customHeight="1" x14ac:dyDescent="0.25">
      <c r="B180" s="27" t="str">
        <f>IF(TBL_APP_LOANPOOL[[#This Row],[RECORD_STARTED]],IF(TBL_APP_LOANPOOL[[#This Row],[ERROR_COUNT]]&gt;0,-1,IF(TBL_APP_LOANPOOL[[#This Row],[REQ_FIELDS_POPULATED]],1,0)),"")</f>
        <v/>
      </c>
      <c r="C180" s="37">
        <f>ROW()-ROW(TBL_APP_LOANPOOL[[#Headers],[ROW_ID]])</f>
        <v>165</v>
      </c>
      <c r="D180" s="48"/>
      <c r="E180" s="46"/>
      <c r="F180" s="47"/>
      <c r="G180" s="79"/>
      <c r="H180" s="72"/>
      <c r="I180" s="75"/>
      <c r="J180" s="67"/>
      <c r="K180" s="48"/>
      <c r="L180" s="49"/>
      <c r="M180" s="64"/>
      <c r="N18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0" s="50">
        <f>SUM(
IF(AND(TBL_APP_LOANPOOL[[#This Row],[LOAN_PURPOSE]]&lt;&gt;"Other",TBL_APP_LOANPOOL[[#This Row],[LOAN_PURPOSE_OTHER]]&lt;&gt;""),1,0)
)</f>
        <v>0</v>
      </c>
    </row>
    <row r="181" spans="2:16" ht="26.25" customHeight="1" x14ac:dyDescent="0.25">
      <c r="B181" s="27" t="str">
        <f>IF(TBL_APP_LOANPOOL[[#This Row],[RECORD_STARTED]],IF(TBL_APP_LOANPOOL[[#This Row],[ERROR_COUNT]]&gt;0,-1,IF(TBL_APP_LOANPOOL[[#This Row],[REQ_FIELDS_POPULATED]],1,0)),"")</f>
        <v/>
      </c>
      <c r="C181" s="37">
        <f>ROW()-ROW(TBL_APP_LOANPOOL[[#Headers],[ROW_ID]])</f>
        <v>166</v>
      </c>
      <c r="D181" s="48"/>
      <c r="E181" s="46"/>
      <c r="F181" s="47"/>
      <c r="G181" s="79"/>
      <c r="H181" s="72"/>
      <c r="I181" s="75"/>
      <c r="J181" s="67"/>
      <c r="K181" s="48"/>
      <c r="L181" s="49"/>
      <c r="M181" s="64"/>
      <c r="N18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1" s="50">
        <f>SUM(
IF(AND(TBL_APP_LOANPOOL[[#This Row],[LOAN_PURPOSE]]&lt;&gt;"Other",TBL_APP_LOANPOOL[[#This Row],[LOAN_PURPOSE_OTHER]]&lt;&gt;""),1,0)
)</f>
        <v>0</v>
      </c>
    </row>
    <row r="182" spans="2:16" ht="26.25" customHeight="1" x14ac:dyDescent="0.25">
      <c r="B182" s="27" t="str">
        <f>IF(TBL_APP_LOANPOOL[[#This Row],[RECORD_STARTED]],IF(TBL_APP_LOANPOOL[[#This Row],[ERROR_COUNT]]&gt;0,-1,IF(TBL_APP_LOANPOOL[[#This Row],[REQ_FIELDS_POPULATED]],1,0)),"")</f>
        <v/>
      </c>
      <c r="C182" s="37">
        <f>ROW()-ROW(TBL_APP_LOANPOOL[[#Headers],[ROW_ID]])</f>
        <v>167</v>
      </c>
      <c r="D182" s="48"/>
      <c r="E182" s="46"/>
      <c r="F182" s="47"/>
      <c r="G182" s="79"/>
      <c r="H182" s="72"/>
      <c r="I182" s="75"/>
      <c r="J182" s="67"/>
      <c r="K182" s="48"/>
      <c r="L182" s="49"/>
      <c r="M182" s="64"/>
      <c r="N18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2" s="50">
        <f>SUM(
IF(AND(TBL_APP_LOANPOOL[[#This Row],[LOAN_PURPOSE]]&lt;&gt;"Other",TBL_APP_LOANPOOL[[#This Row],[LOAN_PURPOSE_OTHER]]&lt;&gt;""),1,0)
)</f>
        <v>0</v>
      </c>
    </row>
    <row r="183" spans="2:16" ht="26.25" customHeight="1" x14ac:dyDescent="0.25">
      <c r="B183" s="27" t="str">
        <f>IF(TBL_APP_LOANPOOL[[#This Row],[RECORD_STARTED]],IF(TBL_APP_LOANPOOL[[#This Row],[ERROR_COUNT]]&gt;0,-1,IF(TBL_APP_LOANPOOL[[#This Row],[REQ_FIELDS_POPULATED]],1,0)),"")</f>
        <v/>
      </c>
      <c r="C183" s="37">
        <f>ROW()-ROW(TBL_APP_LOANPOOL[[#Headers],[ROW_ID]])</f>
        <v>168</v>
      </c>
      <c r="D183" s="48"/>
      <c r="E183" s="46"/>
      <c r="F183" s="47"/>
      <c r="G183" s="79"/>
      <c r="H183" s="72"/>
      <c r="I183" s="75"/>
      <c r="J183" s="67"/>
      <c r="K183" s="48"/>
      <c r="L183" s="49"/>
      <c r="M183" s="64"/>
      <c r="N18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3" s="50">
        <f>SUM(
IF(AND(TBL_APP_LOANPOOL[[#This Row],[LOAN_PURPOSE]]&lt;&gt;"Other",TBL_APP_LOANPOOL[[#This Row],[LOAN_PURPOSE_OTHER]]&lt;&gt;""),1,0)
)</f>
        <v>0</v>
      </c>
    </row>
    <row r="184" spans="2:16" ht="26.25" customHeight="1" x14ac:dyDescent="0.25">
      <c r="B184" s="27" t="str">
        <f>IF(TBL_APP_LOANPOOL[[#This Row],[RECORD_STARTED]],IF(TBL_APP_LOANPOOL[[#This Row],[ERROR_COUNT]]&gt;0,-1,IF(TBL_APP_LOANPOOL[[#This Row],[REQ_FIELDS_POPULATED]],1,0)),"")</f>
        <v/>
      </c>
      <c r="C184" s="37">
        <f>ROW()-ROW(TBL_APP_LOANPOOL[[#Headers],[ROW_ID]])</f>
        <v>169</v>
      </c>
      <c r="D184" s="48"/>
      <c r="E184" s="46"/>
      <c r="F184" s="47"/>
      <c r="G184" s="79"/>
      <c r="H184" s="72"/>
      <c r="I184" s="75"/>
      <c r="J184" s="67"/>
      <c r="K184" s="48"/>
      <c r="L184" s="49"/>
      <c r="M184" s="64"/>
      <c r="N18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4" s="50">
        <f>SUM(
IF(AND(TBL_APP_LOANPOOL[[#This Row],[LOAN_PURPOSE]]&lt;&gt;"Other",TBL_APP_LOANPOOL[[#This Row],[LOAN_PURPOSE_OTHER]]&lt;&gt;""),1,0)
)</f>
        <v>0</v>
      </c>
    </row>
    <row r="185" spans="2:16" ht="26.25" customHeight="1" x14ac:dyDescent="0.25">
      <c r="B185" s="27" t="str">
        <f>IF(TBL_APP_LOANPOOL[[#This Row],[RECORD_STARTED]],IF(TBL_APP_LOANPOOL[[#This Row],[ERROR_COUNT]]&gt;0,-1,IF(TBL_APP_LOANPOOL[[#This Row],[REQ_FIELDS_POPULATED]],1,0)),"")</f>
        <v/>
      </c>
      <c r="C185" s="37">
        <f>ROW()-ROW(TBL_APP_LOANPOOL[[#Headers],[ROW_ID]])</f>
        <v>170</v>
      </c>
      <c r="D185" s="48"/>
      <c r="E185" s="46"/>
      <c r="F185" s="47"/>
      <c r="G185" s="79"/>
      <c r="H185" s="72"/>
      <c r="I185" s="75"/>
      <c r="J185" s="67"/>
      <c r="K185" s="48"/>
      <c r="L185" s="49"/>
      <c r="M185" s="64"/>
      <c r="N18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5" s="50">
        <f>SUM(
IF(AND(TBL_APP_LOANPOOL[[#This Row],[LOAN_PURPOSE]]&lt;&gt;"Other",TBL_APP_LOANPOOL[[#This Row],[LOAN_PURPOSE_OTHER]]&lt;&gt;""),1,0)
)</f>
        <v>0</v>
      </c>
    </row>
    <row r="186" spans="2:16" ht="26.25" customHeight="1" x14ac:dyDescent="0.25">
      <c r="B186" s="27" t="str">
        <f>IF(TBL_APP_LOANPOOL[[#This Row],[RECORD_STARTED]],IF(TBL_APP_LOANPOOL[[#This Row],[ERROR_COUNT]]&gt;0,-1,IF(TBL_APP_LOANPOOL[[#This Row],[REQ_FIELDS_POPULATED]],1,0)),"")</f>
        <v/>
      </c>
      <c r="C186" s="37">
        <f>ROW()-ROW(TBL_APP_LOANPOOL[[#Headers],[ROW_ID]])</f>
        <v>171</v>
      </c>
      <c r="D186" s="48"/>
      <c r="E186" s="46"/>
      <c r="F186" s="47"/>
      <c r="G186" s="79"/>
      <c r="H186" s="72"/>
      <c r="I186" s="75"/>
      <c r="J186" s="67"/>
      <c r="K186" s="48"/>
      <c r="L186" s="49"/>
      <c r="M186" s="64"/>
      <c r="N18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6" s="50">
        <f>SUM(
IF(AND(TBL_APP_LOANPOOL[[#This Row],[LOAN_PURPOSE]]&lt;&gt;"Other",TBL_APP_LOANPOOL[[#This Row],[LOAN_PURPOSE_OTHER]]&lt;&gt;""),1,0)
)</f>
        <v>0</v>
      </c>
    </row>
    <row r="187" spans="2:16" ht="26.25" customHeight="1" x14ac:dyDescent="0.25">
      <c r="B187" s="27" t="str">
        <f>IF(TBL_APP_LOANPOOL[[#This Row],[RECORD_STARTED]],IF(TBL_APP_LOANPOOL[[#This Row],[ERROR_COUNT]]&gt;0,-1,IF(TBL_APP_LOANPOOL[[#This Row],[REQ_FIELDS_POPULATED]],1,0)),"")</f>
        <v/>
      </c>
      <c r="C187" s="37">
        <f>ROW()-ROW(TBL_APP_LOANPOOL[[#Headers],[ROW_ID]])</f>
        <v>172</v>
      </c>
      <c r="D187" s="48"/>
      <c r="E187" s="46"/>
      <c r="F187" s="47"/>
      <c r="G187" s="79"/>
      <c r="H187" s="72"/>
      <c r="I187" s="75"/>
      <c r="J187" s="67"/>
      <c r="K187" s="48"/>
      <c r="L187" s="49"/>
      <c r="M187" s="64"/>
      <c r="N18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7" s="50">
        <f>SUM(
IF(AND(TBL_APP_LOANPOOL[[#This Row],[LOAN_PURPOSE]]&lt;&gt;"Other",TBL_APP_LOANPOOL[[#This Row],[LOAN_PURPOSE_OTHER]]&lt;&gt;""),1,0)
)</f>
        <v>0</v>
      </c>
    </row>
    <row r="188" spans="2:16" ht="26.25" customHeight="1" x14ac:dyDescent="0.25">
      <c r="B188" s="27" t="str">
        <f>IF(TBL_APP_LOANPOOL[[#This Row],[RECORD_STARTED]],IF(TBL_APP_LOANPOOL[[#This Row],[ERROR_COUNT]]&gt;0,-1,IF(TBL_APP_LOANPOOL[[#This Row],[REQ_FIELDS_POPULATED]],1,0)),"")</f>
        <v/>
      </c>
      <c r="C188" s="37">
        <f>ROW()-ROW(TBL_APP_LOANPOOL[[#Headers],[ROW_ID]])</f>
        <v>173</v>
      </c>
      <c r="D188" s="48"/>
      <c r="E188" s="46"/>
      <c r="F188" s="47"/>
      <c r="G188" s="79"/>
      <c r="H188" s="72"/>
      <c r="I188" s="75"/>
      <c r="J188" s="67"/>
      <c r="K188" s="48"/>
      <c r="L188" s="49"/>
      <c r="M188" s="64"/>
      <c r="N18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8" s="50">
        <f>SUM(
IF(AND(TBL_APP_LOANPOOL[[#This Row],[LOAN_PURPOSE]]&lt;&gt;"Other",TBL_APP_LOANPOOL[[#This Row],[LOAN_PURPOSE_OTHER]]&lt;&gt;""),1,0)
)</f>
        <v>0</v>
      </c>
    </row>
    <row r="189" spans="2:16" ht="26.25" customHeight="1" x14ac:dyDescent="0.25">
      <c r="B189" s="27" t="str">
        <f>IF(TBL_APP_LOANPOOL[[#This Row],[RECORD_STARTED]],IF(TBL_APP_LOANPOOL[[#This Row],[ERROR_COUNT]]&gt;0,-1,IF(TBL_APP_LOANPOOL[[#This Row],[REQ_FIELDS_POPULATED]],1,0)),"")</f>
        <v/>
      </c>
      <c r="C189" s="37">
        <f>ROW()-ROW(TBL_APP_LOANPOOL[[#Headers],[ROW_ID]])</f>
        <v>174</v>
      </c>
      <c r="D189" s="48"/>
      <c r="E189" s="46"/>
      <c r="F189" s="47"/>
      <c r="G189" s="79"/>
      <c r="H189" s="72"/>
      <c r="I189" s="75"/>
      <c r="J189" s="67"/>
      <c r="K189" s="48"/>
      <c r="L189" s="49"/>
      <c r="M189" s="64"/>
      <c r="N18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9" s="50">
        <f>SUM(
IF(AND(TBL_APP_LOANPOOL[[#This Row],[LOAN_PURPOSE]]&lt;&gt;"Other",TBL_APP_LOANPOOL[[#This Row],[LOAN_PURPOSE_OTHER]]&lt;&gt;""),1,0)
)</f>
        <v>0</v>
      </c>
    </row>
    <row r="190" spans="2:16" ht="26.25" customHeight="1" x14ac:dyDescent="0.25">
      <c r="B190" s="27" t="str">
        <f>IF(TBL_APP_LOANPOOL[[#This Row],[RECORD_STARTED]],IF(TBL_APP_LOANPOOL[[#This Row],[ERROR_COUNT]]&gt;0,-1,IF(TBL_APP_LOANPOOL[[#This Row],[REQ_FIELDS_POPULATED]],1,0)),"")</f>
        <v/>
      </c>
      <c r="C190" s="37">
        <f>ROW()-ROW(TBL_APP_LOANPOOL[[#Headers],[ROW_ID]])</f>
        <v>175</v>
      </c>
      <c r="D190" s="48"/>
      <c r="E190" s="46"/>
      <c r="F190" s="47"/>
      <c r="G190" s="79"/>
      <c r="H190" s="72"/>
      <c r="I190" s="75"/>
      <c r="J190" s="67"/>
      <c r="K190" s="48"/>
      <c r="L190" s="49"/>
      <c r="M190" s="64"/>
      <c r="N19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0" s="50">
        <f>SUM(
IF(AND(TBL_APP_LOANPOOL[[#This Row],[LOAN_PURPOSE]]&lt;&gt;"Other",TBL_APP_LOANPOOL[[#This Row],[LOAN_PURPOSE_OTHER]]&lt;&gt;""),1,0)
)</f>
        <v>0</v>
      </c>
    </row>
    <row r="191" spans="2:16" ht="26.25" customHeight="1" x14ac:dyDescent="0.25">
      <c r="B191" s="27" t="str">
        <f>IF(TBL_APP_LOANPOOL[[#This Row],[RECORD_STARTED]],IF(TBL_APP_LOANPOOL[[#This Row],[ERROR_COUNT]]&gt;0,-1,IF(TBL_APP_LOANPOOL[[#This Row],[REQ_FIELDS_POPULATED]],1,0)),"")</f>
        <v/>
      </c>
      <c r="C191" s="37">
        <f>ROW()-ROW(TBL_APP_LOANPOOL[[#Headers],[ROW_ID]])</f>
        <v>176</v>
      </c>
      <c r="D191" s="48"/>
      <c r="E191" s="46"/>
      <c r="F191" s="47"/>
      <c r="G191" s="79"/>
      <c r="H191" s="72"/>
      <c r="I191" s="75"/>
      <c r="J191" s="67"/>
      <c r="K191" s="48"/>
      <c r="L191" s="49"/>
      <c r="M191" s="64"/>
      <c r="N19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1" s="50">
        <f>SUM(
IF(AND(TBL_APP_LOANPOOL[[#This Row],[LOAN_PURPOSE]]&lt;&gt;"Other",TBL_APP_LOANPOOL[[#This Row],[LOAN_PURPOSE_OTHER]]&lt;&gt;""),1,0)
)</f>
        <v>0</v>
      </c>
    </row>
    <row r="192" spans="2:16" ht="26.25" customHeight="1" x14ac:dyDescent="0.25">
      <c r="B192" s="27" t="str">
        <f>IF(TBL_APP_LOANPOOL[[#This Row],[RECORD_STARTED]],IF(TBL_APP_LOANPOOL[[#This Row],[ERROR_COUNT]]&gt;0,-1,IF(TBL_APP_LOANPOOL[[#This Row],[REQ_FIELDS_POPULATED]],1,0)),"")</f>
        <v/>
      </c>
      <c r="C192" s="37">
        <f>ROW()-ROW(TBL_APP_LOANPOOL[[#Headers],[ROW_ID]])</f>
        <v>177</v>
      </c>
      <c r="D192" s="48"/>
      <c r="E192" s="46"/>
      <c r="F192" s="47"/>
      <c r="G192" s="79"/>
      <c r="H192" s="72"/>
      <c r="I192" s="75"/>
      <c r="J192" s="67"/>
      <c r="K192" s="48"/>
      <c r="L192" s="49"/>
      <c r="M192" s="64"/>
      <c r="N19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2" s="50">
        <f>SUM(
IF(AND(TBL_APP_LOANPOOL[[#This Row],[LOAN_PURPOSE]]&lt;&gt;"Other",TBL_APP_LOANPOOL[[#This Row],[LOAN_PURPOSE_OTHER]]&lt;&gt;""),1,0)
)</f>
        <v>0</v>
      </c>
    </row>
    <row r="193" spans="2:16" ht="26.25" customHeight="1" x14ac:dyDescent="0.25">
      <c r="B193" s="27" t="str">
        <f>IF(TBL_APP_LOANPOOL[[#This Row],[RECORD_STARTED]],IF(TBL_APP_LOANPOOL[[#This Row],[ERROR_COUNT]]&gt;0,-1,IF(TBL_APP_LOANPOOL[[#This Row],[REQ_FIELDS_POPULATED]],1,0)),"")</f>
        <v/>
      </c>
      <c r="C193" s="37">
        <f>ROW()-ROW(TBL_APP_LOANPOOL[[#Headers],[ROW_ID]])</f>
        <v>178</v>
      </c>
      <c r="D193" s="48"/>
      <c r="E193" s="46"/>
      <c r="F193" s="47"/>
      <c r="G193" s="79"/>
      <c r="H193" s="72"/>
      <c r="I193" s="75"/>
      <c r="J193" s="67"/>
      <c r="K193" s="48"/>
      <c r="L193" s="49"/>
      <c r="M193" s="64"/>
      <c r="N19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3" s="50">
        <f>SUM(
IF(AND(TBL_APP_LOANPOOL[[#This Row],[LOAN_PURPOSE]]&lt;&gt;"Other",TBL_APP_LOANPOOL[[#This Row],[LOAN_PURPOSE_OTHER]]&lt;&gt;""),1,0)
)</f>
        <v>0</v>
      </c>
    </row>
    <row r="194" spans="2:16" ht="26.25" customHeight="1" x14ac:dyDescent="0.25">
      <c r="B194" s="27" t="str">
        <f>IF(TBL_APP_LOANPOOL[[#This Row],[RECORD_STARTED]],IF(TBL_APP_LOANPOOL[[#This Row],[ERROR_COUNT]]&gt;0,-1,IF(TBL_APP_LOANPOOL[[#This Row],[REQ_FIELDS_POPULATED]],1,0)),"")</f>
        <v/>
      </c>
      <c r="C194" s="37">
        <f>ROW()-ROW(TBL_APP_LOANPOOL[[#Headers],[ROW_ID]])</f>
        <v>179</v>
      </c>
      <c r="D194" s="48"/>
      <c r="E194" s="46"/>
      <c r="F194" s="47"/>
      <c r="G194" s="79"/>
      <c r="H194" s="72"/>
      <c r="I194" s="75"/>
      <c r="J194" s="67"/>
      <c r="K194" s="48"/>
      <c r="L194" s="49"/>
      <c r="M194" s="64"/>
      <c r="N19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4" s="50">
        <f>SUM(
IF(AND(TBL_APP_LOANPOOL[[#This Row],[LOAN_PURPOSE]]&lt;&gt;"Other",TBL_APP_LOANPOOL[[#This Row],[LOAN_PURPOSE_OTHER]]&lt;&gt;""),1,0)
)</f>
        <v>0</v>
      </c>
    </row>
    <row r="195" spans="2:16" ht="26.25" customHeight="1" x14ac:dyDescent="0.25">
      <c r="B195" s="27" t="str">
        <f>IF(TBL_APP_LOANPOOL[[#This Row],[RECORD_STARTED]],IF(TBL_APP_LOANPOOL[[#This Row],[ERROR_COUNT]]&gt;0,-1,IF(TBL_APP_LOANPOOL[[#This Row],[REQ_FIELDS_POPULATED]],1,0)),"")</f>
        <v/>
      </c>
      <c r="C195" s="37">
        <f>ROW()-ROW(TBL_APP_LOANPOOL[[#Headers],[ROW_ID]])</f>
        <v>180</v>
      </c>
      <c r="D195" s="48"/>
      <c r="E195" s="46"/>
      <c r="F195" s="47"/>
      <c r="G195" s="79"/>
      <c r="H195" s="72"/>
      <c r="I195" s="75"/>
      <c r="J195" s="67"/>
      <c r="K195" s="48"/>
      <c r="L195" s="49"/>
      <c r="M195" s="64"/>
      <c r="N19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5" s="50">
        <f>SUM(
IF(AND(TBL_APP_LOANPOOL[[#This Row],[LOAN_PURPOSE]]&lt;&gt;"Other",TBL_APP_LOANPOOL[[#This Row],[LOAN_PURPOSE_OTHER]]&lt;&gt;""),1,0)
)</f>
        <v>0</v>
      </c>
    </row>
    <row r="196" spans="2:16" ht="26.25" customHeight="1" x14ac:dyDescent="0.25">
      <c r="B196" s="27" t="str">
        <f>IF(TBL_APP_LOANPOOL[[#This Row],[RECORD_STARTED]],IF(TBL_APP_LOANPOOL[[#This Row],[ERROR_COUNT]]&gt;0,-1,IF(TBL_APP_LOANPOOL[[#This Row],[REQ_FIELDS_POPULATED]],1,0)),"")</f>
        <v/>
      </c>
      <c r="C196" s="37">
        <f>ROW()-ROW(TBL_APP_LOANPOOL[[#Headers],[ROW_ID]])</f>
        <v>181</v>
      </c>
      <c r="D196" s="48"/>
      <c r="E196" s="46"/>
      <c r="F196" s="47"/>
      <c r="G196" s="79"/>
      <c r="H196" s="72"/>
      <c r="I196" s="75"/>
      <c r="J196" s="67"/>
      <c r="K196" s="48"/>
      <c r="L196" s="49"/>
      <c r="M196" s="64"/>
      <c r="N19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6" s="50">
        <f>SUM(
IF(AND(TBL_APP_LOANPOOL[[#This Row],[LOAN_PURPOSE]]&lt;&gt;"Other",TBL_APP_LOANPOOL[[#This Row],[LOAN_PURPOSE_OTHER]]&lt;&gt;""),1,0)
)</f>
        <v>0</v>
      </c>
    </row>
    <row r="197" spans="2:16" ht="26.25" customHeight="1" x14ac:dyDescent="0.25">
      <c r="B197" s="27" t="str">
        <f>IF(TBL_APP_LOANPOOL[[#This Row],[RECORD_STARTED]],IF(TBL_APP_LOANPOOL[[#This Row],[ERROR_COUNT]]&gt;0,-1,IF(TBL_APP_LOANPOOL[[#This Row],[REQ_FIELDS_POPULATED]],1,0)),"")</f>
        <v/>
      </c>
      <c r="C197" s="37">
        <f>ROW()-ROW(TBL_APP_LOANPOOL[[#Headers],[ROW_ID]])</f>
        <v>182</v>
      </c>
      <c r="D197" s="48"/>
      <c r="E197" s="46"/>
      <c r="F197" s="47"/>
      <c r="G197" s="79"/>
      <c r="H197" s="72"/>
      <c r="I197" s="75"/>
      <c r="J197" s="67"/>
      <c r="K197" s="48"/>
      <c r="L197" s="49"/>
      <c r="M197" s="64"/>
      <c r="N19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7" s="50">
        <f>SUM(
IF(AND(TBL_APP_LOANPOOL[[#This Row],[LOAN_PURPOSE]]&lt;&gt;"Other",TBL_APP_LOANPOOL[[#This Row],[LOAN_PURPOSE_OTHER]]&lt;&gt;""),1,0)
)</f>
        <v>0</v>
      </c>
    </row>
    <row r="198" spans="2:16" ht="26.25" customHeight="1" x14ac:dyDescent="0.25">
      <c r="B198" s="27" t="str">
        <f>IF(TBL_APP_LOANPOOL[[#This Row],[RECORD_STARTED]],IF(TBL_APP_LOANPOOL[[#This Row],[ERROR_COUNT]]&gt;0,-1,IF(TBL_APP_LOANPOOL[[#This Row],[REQ_FIELDS_POPULATED]],1,0)),"")</f>
        <v/>
      </c>
      <c r="C198" s="37">
        <f>ROW()-ROW(TBL_APP_LOANPOOL[[#Headers],[ROW_ID]])</f>
        <v>183</v>
      </c>
      <c r="D198" s="48"/>
      <c r="E198" s="46"/>
      <c r="F198" s="47"/>
      <c r="G198" s="79"/>
      <c r="H198" s="72"/>
      <c r="I198" s="75"/>
      <c r="J198" s="67"/>
      <c r="K198" s="48"/>
      <c r="L198" s="49"/>
      <c r="M198" s="64"/>
      <c r="N19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8" s="50">
        <f>SUM(
IF(AND(TBL_APP_LOANPOOL[[#This Row],[LOAN_PURPOSE]]&lt;&gt;"Other",TBL_APP_LOANPOOL[[#This Row],[LOAN_PURPOSE_OTHER]]&lt;&gt;""),1,0)
)</f>
        <v>0</v>
      </c>
    </row>
    <row r="199" spans="2:16" ht="26.25" customHeight="1" x14ac:dyDescent="0.25">
      <c r="B199" s="27" t="str">
        <f>IF(TBL_APP_LOANPOOL[[#This Row],[RECORD_STARTED]],IF(TBL_APP_LOANPOOL[[#This Row],[ERROR_COUNT]]&gt;0,-1,IF(TBL_APP_LOANPOOL[[#This Row],[REQ_FIELDS_POPULATED]],1,0)),"")</f>
        <v/>
      </c>
      <c r="C199" s="37">
        <f>ROW()-ROW(TBL_APP_LOANPOOL[[#Headers],[ROW_ID]])</f>
        <v>184</v>
      </c>
      <c r="D199" s="48"/>
      <c r="E199" s="46"/>
      <c r="F199" s="47"/>
      <c r="G199" s="79"/>
      <c r="H199" s="72"/>
      <c r="I199" s="75"/>
      <c r="J199" s="67"/>
      <c r="K199" s="48"/>
      <c r="L199" s="49"/>
      <c r="M199" s="64"/>
      <c r="N19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9" s="50">
        <f>SUM(
IF(AND(TBL_APP_LOANPOOL[[#This Row],[LOAN_PURPOSE]]&lt;&gt;"Other",TBL_APP_LOANPOOL[[#This Row],[LOAN_PURPOSE_OTHER]]&lt;&gt;""),1,0)
)</f>
        <v>0</v>
      </c>
    </row>
    <row r="200" spans="2:16" ht="26.25" customHeight="1" x14ac:dyDescent="0.25">
      <c r="B200" s="27" t="str">
        <f>IF(TBL_APP_LOANPOOL[[#This Row],[RECORD_STARTED]],IF(TBL_APP_LOANPOOL[[#This Row],[ERROR_COUNT]]&gt;0,-1,IF(TBL_APP_LOANPOOL[[#This Row],[REQ_FIELDS_POPULATED]],1,0)),"")</f>
        <v/>
      </c>
      <c r="C200" s="37">
        <f>ROW()-ROW(TBL_APP_LOANPOOL[[#Headers],[ROW_ID]])</f>
        <v>185</v>
      </c>
      <c r="D200" s="48"/>
      <c r="E200" s="46"/>
      <c r="F200" s="47"/>
      <c r="G200" s="79"/>
      <c r="H200" s="72"/>
      <c r="I200" s="75"/>
      <c r="J200" s="67"/>
      <c r="K200" s="48"/>
      <c r="L200" s="49"/>
      <c r="M200" s="64"/>
      <c r="N20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0" s="50">
        <f>SUM(
IF(AND(TBL_APP_LOANPOOL[[#This Row],[LOAN_PURPOSE]]&lt;&gt;"Other",TBL_APP_LOANPOOL[[#This Row],[LOAN_PURPOSE_OTHER]]&lt;&gt;""),1,0)
)</f>
        <v>0</v>
      </c>
    </row>
    <row r="201" spans="2:16" ht="26.25" customHeight="1" x14ac:dyDescent="0.25">
      <c r="B201" s="27" t="str">
        <f>IF(TBL_APP_LOANPOOL[[#This Row],[RECORD_STARTED]],IF(TBL_APP_LOANPOOL[[#This Row],[ERROR_COUNT]]&gt;0,-1,IF(TBL_APP_LOANPOOL[[#This Row],[REQ_FIELDS_POPULATED]],1,0)),"")</f>
        <v/>
      </c>
      <c r="C201" s="37">
        <f>ROW()-ROW(TBL_APP_LOANPOOL[[#Headers],[ROW_ID]])</f>
        <v>186</v>
      </c>
      <c r="D201" s="48"/>
      <c r="E201" s="46"/>
      <c r="F201" s="47"/>
      <c r="G201" s="79"/>
      <c r="H201" s="72"/>
      <c r="I201" s="75"/>
      <c r="J201" s="67"/>
      <c r="K201" s="48"/>
      <c r="L201" s="49"/>
      <c r="M201" s="64"/>
      <c r="N20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1" s="50">
        <f>SUM(
IF(AND(TBL_APP_LOANPOOL[[#This Row],[LOAN_PURPOSE]]&lt;&gt;"Other",TBL_APP_LOANPOOL[[#This Row],[LOAN_PURPOSE_OTHER]]&lt;&gt;""),1,0)
)</f>
        <v>0</v>
      </c>
    </row>
    <row r="202" spans="2:16" ht="26.25" customHeight="1" x14ac:dyDescent="0.25">
      <c r="B202" s="27" t="str">
        <f>IF(TBL_APP_LOANPOOL[[#This Row],[RECORD_STARTED]],IF(TBL_APP_LOANPOOL[[#This Row],[ERROR_COUNT]]&gt;0,-1,IF(TBL_APP_LOANPOOL[[#This Row],[REQ_FIELDS_POPULATED]],1,0)),"")</f>
        <v/>
      </c>
      <c r="C202" s="37">
        <f>ROW()-ROW(TBL_APP_LOANPOOL[[#Headers],[ROW_ID]])</f>
        <v>187</v>
      </c>
      <c r="D202" s="48"/>
      <c r="E202" s="46"/>
      <c r="F202" s="47"/>
      <c r="G202" s="79"/>
      <c r="H202" s="72"/>
      <c r="I202" s="75"/>
      <c r="J202" s="67"/>
      <c r="K202" s="48"/>
      <c r="L202" s="49"/>
      <c r="M202" s="64"/>
      <c r="N20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2" s="50">
        <f>SUM(
IF(AND(TBL_APP_LOANPOOL[[#This Row],[LOAN_PURPOSE]]&lt;&gt;"Other",TBL_APP_LOANPOOL[[#This Row],[LOAN_PURPOSE_OTHER]]&lt;&gt;""),1,0)
)</f>
        <v>0</v>
      </c>
    </row>
    <row r="203" spans="2:16" ht="26.25" customHeight="1" x14ac:dyDescent="0.25">
      <c r="B203" s="27" t="str">
        <f>IF(TBL_APP_LOANPOOL[[#This Row],[RECORD_STARTED]],IF(TBL_APP_LOANPOOL[[#This Row],[ERROR_COUNT]]&gt;0,-1,IF(TBL_APP_LOANPOOL[[#This Row],[REQ_FIELDS_POPULATED]],1,0)),"")</f>
        <v/>
      </c>
      <c r="C203" s="37">
        <f>ROW()-ROW(TBL_APP_LOANPOOL[[#Headers],[ROW_ID]])</f>
        <v>188</v>
      </c>
      <c r="D203" s="48"/>
      <c r="E203" s="46"/>
      <c r="F203" s="47"/>
      <c r="G203" s="79"/>
      <c r="H203" s="72"/>
      <c r="I203" s="75"/>
      <c r="J203" s="67"/>
      <c r="K203" s="48"/>
      <c r="L203" s="49"/>
      <c r="M203" s="64"/>
      <c r="N20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3" s="50">
        <f>SUM(
IF(AND(TBL_APP_LOANPOOL[[#This Row],[LOAN_PURPOSE]]&lt;&gt;"Other",TBL_APP_LOANPOOL[[#This Row],[LOAN_PURPOSE_OTHER]]&lt;&gt;""),1,0)
)</f>
        <v>0</v>
      </c>
    </row>
    <row r="204" spans="2:16" ht="26.25" customHeight="1" x14ac:dyDescent="0.25">
      <c r="B204" s="27" t="str">
        <f>IF(TBL_APP_LOANPOOL[[#This Row],[RECORD_STARTED]],IF(TBL_APP_LOANPOOL[[#This Row],[ERROR_COUNT]]&gt;0,-1,IF(TBL_APP_LOANPOOL[[#This Row],[REQ_FIELDS_POPULATED]],1,0)),"")</f>
        <v/>
      </c>
      <c r="C204" s="37">
        <f>ROW()-ROW(TBL_APP_LOANPOOL[[#Headers],[ROW_ID]])</f>
        <v>189</v>
      </c>
      <c r="D204" s="48"/>
      <c r="E204" s="46"/>
      <c r="F204" s="47"/>
      <c r="G204" s="79"/>
      <c r="H204" s="72"/>
      <c r="I204" s="75"/>
      <c r="J204" s="67"/>
      <c r="K204" s="48"/>
      <c r="L204" s="49"/>
      <c r="M204" s="64"/>
      <c r="N20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4" s="50">
        <f>SUM(
IF(AND(TBL_APP_LOANPOOL[[#This Row],[LOAN_PURPOSE]]&lt;&gt;"Other",TBL_APP_LOANPOOL[[#This Row],[LOAN_PURPOSE_OTHER]]&lt;&gt;""),1,0)
)</f>
        <v>0</v>
      </c>
    </row>
    <row r="205" spans="2:16" ht="26.25" customHeight="1" x14ac:dyDescent="0.25">
      <c r="B205" s="27" t="str">
        <f>IF(TBL_APP_LOANPOOL[[#This Row],[RECORD_STARTED]],IF(TBL_APP_LOANPOOL[[#This Row],[ERROR_COUNT]]&gt;0,-1,IF(TBL_APP_LOANPOOL[[#This Row],[REQ_FIELDS_POPULATED]],1,0)),"")</f>
        <v/>
      </c>
      <c r="C205" s="37">
        <f>ROW()-ROW(TBL_APP_LOANPOOL[[#Headers],[ROW_ID]])</f>
        <v>190</v>
      </c>
      <c r="D205" s="48"/>
      <c r="E205" s="46"/>
      <c r="F205" s="47"/>
      <c r="G205" s="79"/>
      <c r="H205" s="72"/>
      <c r="I205" s="75"/>
      <c r="J205" s="67"/>
      <c r="K205" s="48"/>
      <c r="L205" s="49"/>
      <c r="M205" s="64"/>
      <c r="N20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5" s="50">
        <f>SUM(
IF(AND(TBL_APP_LOANPOOL[[#This Row],[LOAN_PURPOSE]]&lt;&gt;"Other",TBL_APP_LOANPOOL[[#This Row],[LOAN_PURPOSE_OTHER]]&lt;&gt;""),1,0)
)</f>
        <v>0</v>
      </c>
    </row>
    <row r="206" spans="2:16" ht="26.25" customHeight="1" x14ac:dyDescent="0.25">
      <c r="B206" s="27" t="str">
        <f>IF(TBL_APP_LOANPOOL[[#This Row],[RECORD_STARTED]],IF(TBL_APP_LOANPOOL[[#This Row],[ERROR_COUNT]]&gt;0,-1,IF(TBL_APP_LOANPOOL[[#This Row],[REQ_FIELDS_POPULATED]],1,0)),"")</f>
        <v/>
      </c>
      <c r="C206" s="37">
        <f>ROW()-ROW(TBL_APP_LOANPOOL[[#Headers],[ROW_ID]])</f>
        <v>191</v>
      </c>
      <c r="D206" s="48"/>
      <c r="E206" s="46"/>
      <c r="F206" s="47"/>
      <c r="G206" s="79"/>
      <c r="H206" s="72"/>
      <c r="I206" s="75"/>
      <c r="J206" s="67"/>
      <c r="K206" s="48"/>
      <c r="L206" s="49"/>
      <c r="M206" s="64"/>
      <c r="N20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6" s="50">
        <f>SUM(
IF(AND(TBL_APP_LOANPOOL[[#This Row],[LOAN_PURPOSE]]&lt;&gt;"Other",TBL_APP_LOANPOOL[[#This Row],[LOAN_PURPOSE_OTHER]]&lt;&gt;""),1,0)
)</f>
        <v>0</v>
      </c>
    </row>
    <row r="207" spans="2:16" ht="26.25" customHeight="1" x14ac:dyDescent="0.25">
      <c r="B207" s="27" t="str">
        <f>IF(TBL_APP_LOANPOOL[[#This Row],[RECORD_STARTED]],IF(TBL_APP_LOANPOOL[[#This Row],[ERROR_COUNT]]&gt;0,-1,IF(TBL_APP_LOANPOOL[[#This Row],[REQ_FIELDS_POPULATED]],1,0)),"")</f>
        <v/>
      </c>
      <c r="C207" s="37">
        <f>ROW()-ROW(TBL_APP_LOANPOOL[[#Headers],[ROW_ID]])</f>
        <v>192</v>
      </c>
      <c r="D207" s="48"/>
      <c r="E207" s="46"/>
      <c r="F207" s="47"/>
      <c r="G207" s="79"/>
      <c r="H207" s="72"/>
      <c r="I207" s="75"/>
      <c r="J207" s="67"/>
      <c r="K207" s="48"/>
      <c r="L207" s="49"/>
      <c r="M207" s="64"/>
      <c r="N20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7" s="50">
        <f>SUM(
IF(AND(TBL_APP_LOANPOOL[[#This Row],[LOAN_PURPOSE]]&lt;&gt;"Other",TBL_APP_LOANPOOL[[#This Row],[LOAN_PURPOSE_OTHER]]&lt;&gt;""),1,0)
)</f>
        <v>0</v>
      </c>
    </row>
    <row r="208" spans="2:16" ht="26.25" customHeight="1" x14ac:dyDescent="0.25">
      <c r="B208" s="27" t="str">
        <f>IF(TBL_APP_LOANPOOL[[#This Row],[RECORD_STARTED]],IF(TBL_APP_LOANPOOL[[#This Row],[ERROR_COUNT]]&gt;0,-1,IF(TBL_APP_LOANPOOL[[#This Row],[REQ_FIELDS_POPULATED]],1,0)),"")</f>
        <v/>
      </c>
      <c r="C208" s="37">
        <f>ROW()-ROW(TBL_APP_LOANPOOL[[#Headers],[ROW_ID]])</f>
        <v>193</v>
      </c>
      <c r="D208" s="48"/>
      <c r="E208" s="46"/>
      <c r="F208" s="47"/>
      <c r="G208" s="79"/>
      <c r="H208" s="72"/>
      <c r="I208" s="75"/>
      <c r="J208" s="67"/>
      <c r="K208" s="48"/>
      <c r="L208" s="49"/>
      <c r="M208" s="64"/>
      <c r="N20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8" s="50">
        <f>SUM(
IF(AND(TBL_APP_LOANPOOL[[#This Row],[LOAN_PURPOSE]]&lt;&gt;"Other",TBL_APP_LOANPOOL[[#This Row],[LOAN_PURPOSE_OTHER]]&lt;&gt;""),1,0)
)</f>
        <v>0</v>
      </c>
    </row>
    <row r="209" spans="2:16" ht="26.25" customHeight="1" x14ac:dyDescent="0.25">
      <c r="B209" s="27" t="str">
        <f>IF(TBL_APP_LOANPOOL[[#This Row],[RECORD_STARTED]],IF(TBL_APP_LOANPOOL[[#This Row],[ERROR_COUNT]]&gt;0,-1,IF(TBL_APP_LOANPOOL[[#This Row],[REQ_FIELDS_POPULATED]],1,0)),"")</f>
        <v/>
      </c>
      <c r="C209" s="37">
        <f>ROW()-ROW(TBL_APP_LOANPOOL[[#Headers],[ROW_ID]])</f>
        <v>194</v>
      </c>
      <c r="D209" s="48"/>
      <c r="E209" s="46"/>
      <c r="F209" s="47"/>
      <c r="G209" s="79"/>
      <c r="H209" s="72"/>
      <c r="I209" s="75"/>
      <c r="J209" s="67"/>
      <c r="K209" s="48"/>
      <c r="L209" s="49"/>
      <c r="M209" s="64"/>
      <c r="N20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9" s="50">
        <f>SUM(
IF(AND(TBL_APP_LOANPOOL[[#This Row],[LOAN_PURPOSE]]&lt;&gt;"Other",TBL_APP_LOANPOOL[[#This Row],[LOAN_PURPOSE_OTHER]]&lt;&gt;""),1,0)
)</f>
        <v>0</v>
      </c>
    </row>
    <row r="210" spans="2:16" ht="26.25" customHeight="1" x14ac:dyDescent="0.25">
      <c r="B210" s="27" t="str">
        <f>IF(TBL_APP_LOANPOOL[[#This Row],[RECORD_STARTED]],IF(TBL_APP_LOANPOOL[[#This Row],[ERROR_COUNT]]&gt;0,-1,IF(TBL_APP_LOANPOOL[[#This Row],[REQ_FIELDS_POPULATED]],1,0)),"")</f>
        <v/>
      </c>
      <c r="C210" s="37">
        <f>ROW()-ROW(TBL_APP_LOANPOOL[[#Headers],[ROW_ID]])</f>
        <v>195</v>
      </c>
      <c r="D210" s="48"/>
      <c r="E210" s="46"/>
      <c r="F210" s="47"/>
      <c r="G210" s="79"/>
      <c r="H210" s="72"/>
      <c r="I210" s="75"/>
      <c r="J210" s="67"/>
      <c r="K210" s="48"/>
      <c r="L210" s="49"/>
      <c r="M210" s="64"/>
      <c r="N21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0" s="50">
        <f>SUM(
IF(AND(TBL_APP_LOANPOOL[[#This Row],[LOAN_PURPOSE]]&lt;&gt;"Other",TBL_APP_LOANPOOL[[#This Row],[LOAN_PURPOSE_OTHER]]&lt;&gt;""),1,0)
)</f>
        <v>0</v>
      </c>
    </row>
    <row r="211" spans="2:16" ht="26.25" customHeight="1" x14ac:dyDescent="0.25">
      <c r="B211" s="27" t="str">
        <f>IF(TBL_APP_LOANPOOL[[#This Row],[RECORD_STARTED]],IF(TBL_APP_LOANPOOL[[#This Row],[ERROR_COUNT]]&gt;0,-1,IF(TBL_APP_LOANPOOL[[#This Row],[REQ_FIELDS_POPULATED]],1,0)),"")</f>
        <v/>
      </c>
      <c r="C211" s="37">
        <f>ROW()-ROW(TBL_APP_LOANPOOL[[#Headers],[ROW_ID]])</f>
        <v>196</v>
      </c>
      <c r="D211" s="48"/>
      <c r="E211" s="46"/>
      <c r="F211" s="47"/>
      <c r="G211" s="79"/>
      <c r="H211" s="72"/>
      <c r="I211" s="75"/>
      <c r="J211" s="67"/>
      <c r="K211" s="48"/>
      <c r="L211" s="49"/>
      <c r="M211" s="64"/>
      <c r="N21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1" s="50">
        <f>SUM(
IF(AND(TBL_APP_LOANPOOL[[#This Row],[LOAN_PURPOSE]]&lt;&gt;"Other",TBL_APP_LOANPOOL[[#This Row],[LOAN_PURPOSE_OTHER]]&lt;&gt;""),1,0)
)</f>
        <v>0</v>
      </c>
    </row>
    <row r="212" spans="2:16" ht="26.25" customHeight="1" x14ac:dyDescent="0.25">
      <c r="B212" s="27" t="str">
        <f>IF(TBL_APP_LOANPOOL[[#This Row],[RECORD_STARTED]],IF(TBL_APP_LOANPOOL[[#This Row],[ERROR_COUNT]]&gt;0,-1,IF(TBL_APP_LOANPOOL[[#This Row],[REQ_FIELDS_POPULATED]],1,0)),"")</f>
        <v/>
      </c>
      <c r="C212" s="37">
        <f>ROW()-ROW(TBL_APP_LOANPOOL[[#Headers],[ROW_ID]])</f>
        <v>197</v>
      </c>
      <c r="D212" s="48"/>
      <c r="E212" s="46"/>
      <c r="F212" s="47"/>
      <c r="G212" s="79"/>
      <c r="H212" s="72"/>
      <c r="I212" s="75"/>
      <c r="J212" s="67"/>
      <c r="K212" s="48"/>
      <c r="L212" s="49"/>
      <c r="M212" s="64"/>
      <c r="N21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2" s="50">
        <f>SUM(
IF(AND(TBL_APP_LOANPOOL[[#This Row],[LOAN_PURPOSE]]&lt;&gt;"Other",TBL_APP_LOANPOOL[[#This Row],[LOAN_PURPOSE_OTHER]]&lt;&gt;""),1,0)
)</f>
        <v>0</v>
      </c>
    </row>
    <row r="213" spans="2:16" ht="26.25" customHeight="1" x14ac:dyDescent="0.25">
      <c r="B213" s="27" t="str">
        <f>IF(TBL_APP_LOANPOOL[[#This Row],[RECORD_STARTED]],IF(TBL_APP_LOANPOOL[[#This Row],[ERROR_COUNT]]&gt;0,-1,IF(TBL_APP_LOANPOOL[[#This Row],[REQ_FIELDS_POPULATED]],1,0)),"")</f>
        <v/>
      </c>
      <c r="C213" s="37">
        <f>ROW()-ROW(TBL_APP_LOANPOOL[[#Headers],[ROW_ID]])</f>
        <v>198</v>
      </c>
      <c r="D213" s="48"/>
      <c r="E213" s="46"/>
      <c r="F213" s="47"/>
      <c r="G213" s="79"/>
      <c r="H213" s="72"/>
      <c r="I213" s="75"/>
      <c r="J213" s="67"/>
      <c r="K213" s="48"/>
      <c r="L213" s="49"/>
      <c r="M213" s="64"/>
      <c r="N21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3" s="50">
        <f>SUM(
IF(AND(TBL_APP_LOANPOOL[[#This Row],[LOAN_PURPOSE]]&lt;&gt;"Other",TBL_APP_LOANPOOL[[#This Row],[LOAN_PURPOSE_OTHER]]&lt;&gt;""),1,0)
)</f>
        <v>0</v>
      </c>
    </row>
    <row r="214" spans="2:16" ht="26.25" customHeight="1" x14ac:dyDescent="0.25">
      <c r="B214" s="27" t="str">
        <f>IF(TBL_APP_LOANPOOL[[#This Row],[RECORD_STARTED]],IF(TBL_APP_LOANPOOL[[#This Row],[ERROR_COUNT]]&gt;0,-1,IF(TBL_APP_LOANPOOL[[#This Row],[REQ_FIELDS_POPULATED]],1,0)),"")</f>
        <v/>
      </c>
      <c r="C214" s="37">
        <f>ROW()-ROW(TBL_APP_LOANPOOL[[#Headers],[ROW_ID]])</f>
        <v>199</v>
      </c>
      <c r="D214" s="48"/>
      <c r="E214" s="46"/>
      <c r="F214" s="47"/>
      <c r="G214" s="79"/>
      <c r="H214" s="72"/>
      <c r="I214" s="75"/>
      <c r="J214" s="67"/>
      <c r="K214" s="48"/>
      <c r="L214" s="49"/>
      <c r="M214" s="64"/>
      <c r="N21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4" s="50">
        <f>SUM(
IF(AND(TBL_APP_LOANPOOL[[#This Row],[LOAN_PURPOSE]]&lt;&gt;"Other",TBL_APP_LOANPOOL[[#This Row],[LOAN_PURPOSE_OTHER]]&lt;&gt;""),1,0)
)</f>
        <v>0</v>
      </c>
    </row>
    <row r="215" spans="2:16" ht="26.25" customHeight="1" x14ac:dyDescent="0.25">
      <c r="B215" s="27" t="str">
        <f>IF(TBL_APP_LOANPOOL[[#This Row],[RECORD_STARTED]],IF(TBL_APP_LOANPOOL[[#This Row],[ERROR_COUNT]]&gt;0,-1,IF(TBL_APP_LOANPOOL[[#This Row],[REQ_FIELDS_POPULATED]],1,0)),"")</f>
        <v/>
      </c>
      <c r="C215" s="37">
        <f>ROW()-ROW(TBL_APP_LOANPOOL[[#Headers],[ROW_ID]])</f>
        <v>200</v>
      </c>
      <c r="D215" s="48"/>
      <c r="E215" s="46"/>
      <c r="F215" s="47"/>
      <c r="G215" s="79"/>
      <c r="H215" s="72"/>
      <c r="I215" s="75"/>
      <c r="J215" s="67"/>
      <c r="K215" s="48"/>
      <c r="L215" s="49"/>
      <c r="M215" s="64"/>
      <c r="N21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5" s="50">
        <f>SUM(
IF(AND(TBL_APP_LOANPOOL[[#This Row],[LOAN_PURPOSE]]&lt;&gt;"Other",TBL_APP_LOANPOOL[[#This Row],[LOAN_PURPOSE_OTHER]]&lt;&gt;""),1,0)
)</f>
        <v>0</v>
      </c>
    </row>
    <row r="216" spans="2:16" ht="26.25" customHeight="1" x14ac:dyDescent="0.25">
      <c r="B216" s="27" t="str">
        <f>IF(TBL_APP_LOANPOOL[[#This Row],[RECORD_STARTED]],IF(TBL_APP_LOANPOOL[[#This Row],[ERROR_COUNT]]&gt;0,-1,IF(TBL_APP_LOANPOOL[[#This Row],[REQ_FIELDS_POPULATED]],1,0)),"")</f>
        <v/>
      </c>
      <c r="C216" s="37">
        <f>ROW()-ROW(TBL_APP_LOANPOOL[[#Headers],[ROW_ID]])</f>
        <v>201</v>
      </c>
      <c r="D216" s="48"/>
      <c r="E216" s="46"/>
      <c r="F216" s="47"/>
      <c r="G216" s="79"/>
      <c r="H216" s="72"/>
      <c r="I216" s="75"/>
      <c r="J216" s="67"/>
      <c r="K216" s="48"/>
      <c r="L216" s="49"/>
      <c r="M216" s="64"/>
      <c r="N21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6" s="50">
        <f>SUM(
IF(AND(TBL_APP_LOANPOOL[[#This Row],[LOAN_PURPOSE]]&lt;&gt;"Other",TBL_APP_LOANPOOL[[#This Row],[LOAN_PURPOSE_OTHER]]&lt;&gt;""),1,0)
)</f>
        <v>0</v>
      </c>
    </row>
    <row r="217" spans="2:16" ht="26.25" customHeight="1" x14ac:dyDescent="0.25">
      <c r="B217" s="27" t="str">
        <f>IF(TBL_APP_LOANPOOL[[#This Row],[RECORD_STARTED]],IF(TBL_APP_LOANPOOL[[#This Row],[ERROR_COUNT]]&gt;0,-1,IF(TBL_APP_LOANPOOL[[#This Row],[REQ_FIELDS_POPULATED]],1,0)),"")</f>
        <v/>
      </c>
      <c r="C217" s="37">
        <f>ROW()-ROW(TBL_APP_LOANPOOL[[#Headers],[ROW_ID]])</f>
        <v>202</v>
      </c>
      <c r="D217" s="48"/>
      <c r="E217" s="46"/>
      <c r="F217" s="47"/>
      <c r="G217" s="79"/>
      <c r="H217" s="72"/>
      <c r="I217" s="75"/>
      <c r="J217" s="67"/>
      <c r="K217" s="48"/>
      <c r="L217" s="49"/>
      <c r="M217" s="64"/>
      <c r="N21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7" s="50">
        <f>SUM(
IF(AND(TBL_APP_LOANPOOL[[#This Row],[LOAN_PURPOSE]]&lt;&gt;"Other",TBL_APP_LOANPOOL[[#This Row],[LOAN_PURPOSE_OTHER]]&lt;&gt;""),1,0)
)</f>
        <v>0</v>
      </c>
    </row>
    <row r="218" spans="2:16" ht="26.25" customHeight="1" x14ac:dyDescent="0.25">
      <c r="B218" s="27" t="str">
        <f>IF(TBL_APP_LOANPOOL[[#This Row],[RECORD_STARTED]],IF(TBL_APP_LOANPOOL[[#This Row],[ERROR_COUNT]]&gt;0,-1,IF(TBL_APP_LOANPOOL[[#This Row],[REQ_FIELDS_POPULATED]],1,0)),"")</f>
        <v/>
      </c>
      <c r="C218" s="37">
        <f>ROW()-ROW(TBL_APP_LOANPOOL[[#Headers],[ROW_ID]])</f>
        <v>203</v>
      </c>
      <c r="D218" s="48"/>
      <c r="E218" s="46"/>
      <c r="F218" s="47"/>
      <c r="G218" s="79"/>
      <c r="H218" s="72"/>
      <c r="I218" s="75"/>
      <c r="J218" s="67"/>
      <c r="K218" s="48"/>
      <c r="L218" s="49"/>
      <c r="M218" s="64"/>
      <c r="N21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8" s="50">
        <f>SUM(
IF(AND(TBL_APP_LOANPOOL[[#This Row],[LOAN_PURPOSE]]&lt;&gt;"Other",TBL_APP_LOANPOOL[[#This Row],[LOAN_PURPOSE_OTHER]]&lt;&gt;""),1,0)
)</f>
        <v>0</v>
      </c>
    </row>
    <row r="219" spans="2:16" ht="26.25" customHeight="1" x14ac:dyDescent="0.25">
      <c r="B219" s="27" t="str">
        <f>IF(TBL_APP_LOANPOOL[[#This Row],[RECORD_STARTED]],IF(TBL_APP_LOANPOOL[[#This Row],[ERROR_COUNT]]&gt;0,-1,IF(TBL_APP_LOANPOOL[[#This Row],[REQ_FIELDS_POPULATED]],1,0)),"")</f>
        <v/>
      </c>
      <c r="C219" s="37">
        <f>ROW()-ROW(TBL_APP_LOANPOOL[[#Headers],[ROW_ID]])</f>
        <v>204</v>
      </c>
      <c r="D219" s="48"/>
      <c r="E219" s="46"/>
      <c r="F219" s="47"/>
      <c r="G219" s="79"/>
      <c r="H219" s="72"/>
      <c r="I219" s="75"/>
      <c r="J219" s="67"/>
      <c r="K219" s="48"/>
      <c r="L219" s="49"/>
      <c r="M219" s="64"/>
      <c r="N21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9" s="50">
        <f>SUM(
IF(AND(TBL_APP_LOANPOOL[[#This Row],[LOAN_PURPOSE]]&lt;&gt;"Other",TBL_APP_LOANPOOL[[#This Row],[LOAN_PURPOSE_OTHER]]&lt;&gt;""),1,0)
)</f>
        <v>0</v>
      </c>
    </row>
    <row r="220" spans="2:16" ht="26.25" customHeight="1" x14ac:dyDescent="0.25">
      <c r="B220" s="27" t="str">
        <f>IF(TBL_APP_LOANPOOL[[#This Row],[RECORD_STARTED]],IF(TBL_APP_LOANPOOL[[#This Row],[ERROR_COUNT]]&gt;0,-1,IF(TBL_APP_LOANPOOL[[#This Row],[REQ_FIELDS_POPULATED]],1,0)),"")</f>
        <v/>
      </c>
      <c r="C220" s="37">
        <f>ROW()-ROW(TBL_APP_LOANPOOL[[#Headers],[ROW_ID]])</f>
        <v>205</v>
      </c>
      <c r="D220" s="48"/>
      <c r="E220" s="46"/>
      <c r="F220" s="47"/>
      <c r="G220" s="79"/>
      <c r="H220" s="72"/>
      <c r="I220" s="75"/>
      <c r="J220" s="67"/>
      <c r="K220" s="48"/>
      <c r="L220" s="49"/>
      <c r="M220" s="64"/>
      <c r="N22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0" s="50">
        <f>SUM(
IF(AND(TBL_APP_LOANPOOL[[#This Row],[LOAN_PURPOSE]]&lt;&gt;"Other",TBL_APP_LOANPOOL[[#This Row],[LOAN_PURPOSE_OTHER]]&lt;&gt;""),1,0)
)</f>
        <v>0</v>
      </c>
    </row>
    <row r="221" spans="2:16" ht="26.25" customHeight="1" x14ac:dyDescent="0.25">
      <c r="B221" s="27" t="str">
        <f>IF(TBL_APP_LOANPOOL[[#This Row],[RECORD_STARTED]],IF(TBL_APP_LOANPOOL[[#This Row],[ERROR_COUNT]]&gt;0,-1,IF(TBL_APP_LOANPOOL[[#This Row],[REQ_FIELDS_POPULATED]],1,0)),"")</f>
        <v/>
      </c>
      <c r="C221" s="37">
        <f>ROW()-ROW(TBL_APP_LOANPOOL[[#Headers],[ROW_ID]])</f>
        <v>206</v>
      </c>
      <c r="D221" s="48"/>
      <c r="E221" s="46"/>
      <c r="F221" s="47"/>
      <c r="G221" s="79"/>
      <c r="H221" s="72"/>
      <c r="I221" s="75"/>
      <c r="J221" s="67"/>
      <c r="K221" s="48"/>
      <c r="L221" s="49"/>
      <c r="M221" s="64"/>
      <c r="N22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1" s="50">
        <f>SUM(
IF(AND(TBL_APP_LOANPOOL[[#This Row],[LOAN_PURPOSE]]&lt;&gt;"Other",TBL_APP_LOANPOOL[[#This Row],[LOAN_PURPOSE_OTHER]]&lt;&gt;""),1,0)
)</f>
        <v>0</v>
      </c>
    </row>
    <row r="222" spans="2:16" ht="26.25" customHeight="1" x14ac:dyDescent="0.25">
      <c r="B222" s="27" t="str">
        <f>IF(TBL_APP_LOANPOOL[[#This Row],[RECORD_STARTED]],IF(TBL_APP_LOANPOOL[[#This Row],[ERROR_COUNT]]&gt;0,-1,IF(TBL_APP_LOANPOOL[[#This Row],[REQ_FIELDS_POPULATED]],1,0)),"")</f>
        <v/>
      </c>
      <c r="C222" s="37">
        <f>ROW()-ROW(TBL_APP_LOANPOOL[[#Headers],[ROW_ID]])</f>
        <v>207</v>
      </c>
      <c r="D222" s="48"/>
      <c r="E222" s="46"/>
      <c r="F222" s="47"/>
      <c r="G222" s="79"/>
      <c r="H222" s="72"/>
      <c r="I222" s="75"/>
      <c r="J222" s="67"/>
      <c r="K222" s="48"/>
      <c r="L222" s="49"/>
      <c r="M222" s="64"/>
      <c r="N22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2" s="50">
        <f>SUM(
IF(AND(TBL_APP_LOANPOOL[[#This Row],[LOAN_PURPOSE]]&lt;&gt;"Other",TBL_APP_LOANPOOL[[#This Row],[LOAN_PURPOSE_OTHER]]&lt;&gt;""),1,0)
)</f>
        <v>0</v>
      </c>
    </row>
    <row r="223" spans="2:16" ht="26.25" customHeight="1" x14ac:dyDescent="0.25">
      <c r="B223" s="27" t="str">
        <f>IF(TBL_APP_LOANPOOL[[#This Row],[RECORD_STARTED]],IF(TBL_APP_LOANPOOL[[#This Row],[ERROR_COUNT]]&gt;0,-1,IF(TBL_APP_LOANPOOL[[#This Row],[REQ_FIELDS_POPULATED]],1,0)),"")</f>
        <v/>
      </c>
      <c r="C223" s="37">
        <f>ROW()-ROW(TBL_APP_LOANPOOL[[#Headers],[ROW_ID]])</f>
        <v>208</v>
      </c>
      <c r="D223" s="48"/>
      <c r="E223" s="46"/>
      <c r="F223" s="47"/>
      <c r="G223" s="79"/>
      <c r="H223" s="72"/>
      <c r="I223" s="75"/>
      <c r="J223" s="67"/>
      <c r="K223" s="48"/>
      <c r="L223" s="49"/>
      <c r="M223" s="64"/>
      <c r="N22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3" s="50">
        <f>SUM(
IF(AND(TBL_APP_LOANPOOL[[#This Row],[LOAN_PURPOSE]]&lt;&gt;"Other",TBL_APP_LOANPOOL[[#This Row],[LOAN_PURPOSE_OTHER]]&lt;&gt;""),1,0)
)</f>
        <v>0</v>
      </c>
    </row>
    <row r="224" spans="2:16" ht="26.25" customHeight="1" x14ac:dyDescent="0.25">
      <c r="B224" s="27" t="str">
        <f>IF(TBL_APP_LOANPOOL[[#This Row],[RECORD_STARTED]],IF(TBL_APP_LOANPOOL[[#This Row],[ERROR_COUNT]]&gt;0,-1,IF(TBL_APP_LOANPOOL[[#This Row],[REQ_FIELDS_POPULATED]],1,0)),"")</f>
        <v/>
      </c>
      <c r="C224" s="37">
        <f>ROW()-ROW(TBL_APP_LOANPOOL[[#Headers],[ROW_ID]])</f>
        <v>209</v>
      </c>
      <c r="D224" s="48"/>
      <c r="E224" s="46"/>
      <c r="F224" s="47"/>
      <c r="G224" s="79"/>
      <c r="H224" s="72"/>
      <c r="I224" s="75"/>
      <c r="J224" s="67"/>
      <c r="K224" s="48"/>
      <c r="L224" s="49"/>
      <c r="M224" s="64"/>
      <c r="N22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4" s="50">
        <f>SUM(
IF(AND(TBL_APP_LOANPOOL[[#This Row],[LOAN_PURPOSE]]&lt;&gt;"Other",TBL_APP_LOANPOOL[[#This Row],[LOAN_PURPOSE_OTHER]]&lt;&gt;""),1,0)
)</f>
        <v>0</v>
      </c>
    </row>
    <row r="225" spans="2:16" ht="26.25" customHeight="1" x14ac:dyDescent="0.25">
      <c r="B225" s="27" t="str">
        <f>IF(TBL_APP_LOANPOOL[[#This Row],[RECORD_STARTED]],IF(TBL_APP_LOANPOOL[[#This Row],[ERROR_COUNT]]&gt;0,-1,IF(TBL_APP_LOANPOOL[[#This Row],[REQ_FIELDS_POPULATED]],1,0)),"")</f>
        <v/>
      </c>
      <c r="C225" s="37">
        <f>ROW()-ROW(TBL_APP_LOANPOOL[[#Headers],[ROW_ID]])</f>
        <v>210</v>
      </c>
      <c r="D225" s="48"/>
      <c r="E225" s="46"/>
      <c r="F225" s="47"/>
      <c r="G225" s="79"/>
      <c r="H225" s="72"/>
      <c r="I225" s="75"/>
      <c r="J225" s="67"/>
      <c r="K225" s="48"/>
      <c r="L225" s="49"/>
      <c r="M225" s="64"/>
      <c r="N22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5" s="50">
        <f>SUM(
IF(AND(TBL_APP_LOANPOOL[[#This Row],[LOAN_PURPOSE]]&lt;&gt;"Other",TBL_APP_LOANPOOL[[#This Row],[LOAN_PURPOSE_OTHER]]&lt;&gt;""),1,0)
)</f>
        <v>0</v>
      </c>
    </row>
    <row r="226" spans="2:16" ht="26.25" customHeight="1" x14ac:dyDescent="0.25">
      <c r="B226" s="27" t="str">
        <f>IF(TBL_APP_LOANPOOL[[#This Row],[RECORD_STARTED]],IF(TBL_APP_LOANPOOL[[#This Row],[ERROR_COUNT]]&gt;0,-1,IF(TBL_APP_LOANPOOL[[#This Row],[REQ_FIELDS_POPULATED]],1,0)),"")</f>
        <v/>
      </c>
      <c r="C226" s="37">
        <f>ROW()-ROW(TBL_APP_LOANPOOL[[#Headers],[ROW_ID]])</f>
        <v>211</v>
      </c>
      <c r="D226" s="48"/>
      <c r="E226" s="46"/>
      <c r="F226" s="47"/>
      <c r="G226" s="79"/>
      <c r="H226" s="72"/>
      <c r="I226" s="75"/>
      <c r="J226" s="67"/>
      <c r="K226" s="48"/>
      <c r="L226" s="49"/>
      <c r="M226" s="64"/>
      <c r="N22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6" s="50">
        <f>SUM(
IF(AND(TBL_APP_LOANPOOL[[#This Row],[LOAN_PURPOSE]]&lt;&gt;"Other",TBL_APP_LOANPOOL[[#This Row],[LOAN_PURPOSE_OTHER]]&lt;&gt;""),1,0)
)</f>
        <v>0</v>
      </c>
    </row>
    <row r="227" spans="2:16" ht="26.25" customHeight="1" x14ac:dyDescent="0.25">
      <c r="B227" s="27" t="str">
        <f>IF(TBL_APP_LOANPOOL[[#This Row],[RECORD_STARTED]],IF(TBL_APP_LOANPOOL[[#This Row],[ERROR_COUNT]]&gt;0,-1,IF(TBL_APP_LOANPOOL[[#This Row],[REQ_FIELDS_POPULATED]],1,0)),"")</f>
        <v/>
      </c>
      <c r="C227" s="37">
        <f>ROW()-ROW(TBL_APP_LOANPOOL[[#Headers],[ROW_ID]])</f>
        <v>212</v>
      </c>
      <c r="D227" s="48"/>
      <c r="E227" s="46"/>
      <c r="F227" s="47"/>
      <c r="G227" s="79"/>
      <c r="H227" s="72"/>
      <c r="I227" s="75"/>
      <c r="J227" s="67"/>
      <c r="K227" s="48"/>
      <c r="L227" s="49"/>
      <c r="M227" s="64"/>
      <c r="N22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7" s="50">
        <f>SUM(
IF(AND(TBL_APP_LOANPOOL[[#This Row],[LOAN_PURPOSE]]&lt;&gt;"Other",TBL_APP_LOANPOOL[[#This Row],[LOAN_PURPOSE_OTHER]]&lt;&gt;""),1,0)
)</f>
        <v>0</v>
      </c>
    </row>
    <row r="228" spans="2:16" ht="26.25" customHeight="1" x14ac:dyDescent="0.25">
      <c r="B228" s="27" t="str">
        <f>IF(TBL_APP_LOANPOOL[[#This Row],[RECORD_STARTED]],IF(TBL_APP_LOANPOOL[[#This Row],[ERROR_COUNT]]&gt;0,-1,IF(TBL_APP_LOANPOOL[[#This Row],[REQ_FIELDS_POPULATED]],1,0)),"")</f>
        <v/>
      </c>
      <c r="C228" s="37">
        <f>ROW()-ROW(TBL_APP_LOANPOOL[[#Headers],[ROW_ID]])</f>
        <v>213</v>
      </c>
      <c r="D228" s="48"/>
      <c r="E228" s="46"/>
      <c r="F228" s="47"/>
      <c r="G228" s="79"/>
      <c r="H228" s="72"/>
      <c r="I228" s="75"/>
      <c r="J228" s="67"/>
      <c r="K228" s="48"/>
      <c r="L228" s="49"/>
      <c r="M228" s="64"/>
      <c r="N22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8" s="50">
        <f>SUM(
IF(AND(TBL_APP_LOANPOOL[[#This Row],[LOAN_PURPOSE]]&lt;&gt;"Other",TBL_APP_LOANPOOL[[#This Row],[LOAN_PURPOSE_OTHER]]&lt;&gt;""),1,0)
)</f>
        <v>0</v>
      </c>
    </row>
    <row r="229" spans="2:16" ht="26.25" customHeight="1" x14ac:dyDescent="0.25">
      <c r="B229" s="27" t="str">
        <f>IF(TBL_APP_LOANPOOL[[#This Row],[RECORD_STARTED]],IF(TBL_APP_LOANPOOL[[#This Row],[ERROR_COUNT]]&gt;0,-1,IF(TBL_APP_LOANPOOL[[#This Row],[REQ_FIELDS_POPULATED]],1,0)),"")</f>
        <v/>
      </c>
      <c r="C229" s="37">
        <f>ROW()-ROW(TBL_APP_LOANPOOL[[#Headers],[ROW_ID]])</f>
        <v>214</v>
      </c>
      <c r="D229" s="48"/>
      <c r="E229" s="46"/>
      <c r="F229" s="47"/>
      <c r="G229" s="79"/>
      <c r="H229" s="72"/>
      <c r="I229" s="75"/>
      <c r="J229" s="67"/>
      <c r="K229" s="48"/>
      <c r="L229" s="49"/>
      <c r="M229" s="64"/>
      <c r="N22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9" s="50">
        <f>SUM(
IF(AND(TBL_APP_LOANPOOL[[#This Row],[LOAN_PURPOSE]]&lt;&gt;"Other",TBL_APP_LOANPOOL[[#This Row],[LOAN_PURPOSE_OTHER]]&lt;&gt;""),1,0)
)</f>
        <v>0</v>
      </c>
    </row>
    <row r="230" spans="2:16" ht="26.25" customHeight="1" x14ac:dyDescent="0.25">
      <c r="B230" s="27" t="str">
        <f>IF(TBL_APP_LOANPOOL[[#This Row],[RECORD_STARTED]],IF(TBL_APP_LOANPOOL[[#This Row],[ERROR_COUNT]]&gt;0,-1,IF(TBL_APP_LOANPOOL[[#This Row],[REQ_FIELDS_POPULATED]],1,0)),"")</f>
        <v/>
      </c>
      <c r="C230" s="37">
        <f>ROW()-ROW(TBL_APP_LOANPOOL[[#Headers],[ROW_ID]])</f>
        <v>215</v>
      </c>
      <c r="D230" s="48"/>
      <c r="E230" s="46"/>
      <c r="F230" s="47"/>
      <c r="G230" s="79"/>
      <c r="H230" s="72"/>
      <c r="I230" s="75"/>
      <c r="J230" s="67"/>
      <c r="K230" s="48"/>
      <c r="L230" s="49"/>
      <c r="M230" s="64"/>
      <c r="N23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0" s="50">
        <f>SUM(
IF(AND(TBL_APP_LOANPOOL[[#This Row],[LOAN_PURPOSE]]&lt;&gt;"Other",TBL_APP_LOANPOOL[[#This Row],[LOAN_PURPOSE_OTHER]]&lt;&gt;""),1,0)
)</f>
        <v>0</v>
      </c>
    </row>
    <row r="231" spans="2:16" ht="26.25" customHeight="1" x14ac:dyDescent="0.25">
      <c r="B231" s="27" t="str">
        <f>IF(TBL_APP_LOANPOOL[[#This Row],[RECORD_STARTED]],IF(TBL_APP_LOANPOOL[[#This Row],[ERROR_COUNT]]&gt;0,-1,IF(TBL_APP_LOANPOOL[[#This Row],[REQ_FIELDS_POPULATED]],1,0)),"")</f>
        <v/>
      </c>
      <c r="C231" s="37">
        <f>ROW()-ROW(TBL_APP_LOANPOOL[[#Headers],[ROW_ID]])</f>
        <v>216</v>
      </c>
      <c r="D231" s="48"/>
      <c r="E231" s="46"/>
      <c r="F231" s="47"/>
      <c r="G231" s="79"/>
      <c r="H231" s="72"/>
      <c r="I231" s="75"/>
      <c r="J231" s="67"/>
      <c r="K231" s="48"/>
      <c r="L231" s="49"/>
      <c r="M231" s="64"/>
      <c r="N23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1" s="50">
        <f>SUM(
IF(AND(TBL_APP_LOANPOOL[[#This Row],[LOAN_PURPOSE]]&lt;&gt;"Other",TBL_APP_LOANPOOL[[#This Row],[LOAN_PURPOSE_OTHER]]&lt;&gt;""),1,0)
)</f>
        <v>0</v>
      </c>
    </row>
    <row r="232" spans="2:16" ht="26.25" customHeight="1" x14ac:dyDescent="0.25">
      <c r="B232" s="27" t="str">
        <f>IF(TBL_APP_LOANPOOL[[#This Row],[RECORD_STARTED]],IF(TBL_APP_LOANPOOL[[#This Row],[ERROR_COUNT]]&gt;0,-1,IF(TBL_APP_LOANPOOL[[#This Row],[REQ_FIELDS_POPULATED]],1,0)),"")</f>
        <v/>
      </c>
      <c r="C232" s="37">
        <f>ROW()-ROW(TBL_APP_LOANPOOL[[#Headers],[ROW_ID]])</f>
        <v>217</v>
      </c>
      <c r="D232" s="48"/>
      <c r="E232" s="46"/>
      <c r="F232" s="47"/>
      <c r="G232" s="79"/>
      <c r="H232" s="72"/>
      <c r="I232" s="75"/>
      <c r="J232" s="67"/>
      <c r="K232" s="48"/>
      <c r="L232" s="49"/>
      <c r="M232" s="64"/>
      <c r="N23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2" s="50">
        <f>SUM(
IF(AND(TBL_APP_LOANPOOL[[#This Row],[LOAN_PURPOSE]]&lt;&gt;"Other",TBL_APP_LOANPOOL[[#This Row],[LOAN_PURPOSE_OTHER]]&lt;&gt;""),1,0)
)</f>
        <v>0</v>
      </c>
    </row>
    <row r="233" spans="2:16" ht="26.25" customHeight="1" x14ac:dyDescent="0.25">
      <c r="B233" s="27" t="str">
        <f>IF(TBL_APP_LOANPOOL[[#This Row],[RECORD_STARTED]],IF(TBL_APP_LOANPOOL[[#This Row],[ERROR_COUNT]]&gt;0,-1,IF(TBL_APP_LOANPOOL[[#This Row],[REQ_FIELDS_POPULATED]],1,0)),"")</f>
        <v/>
      </c>
      <c r="C233" s="37">
        <f>ROW()-ROW(TBL_APP_LOANPOOL[[#Headers],[ROW_ID]])</f>
        <v>218</v>
      </c>
      <c r="D233" s="48"/>
      <c r="E233" s="46"/>
      <c r="F233" s="47"/>
      <c r="G233" s="79"/>
      <c r="H233" s="72"/>
      <c r="I233" s="75"/>
      <c r="J233" s="67"/>
      <c r="K233" s="48"/>
      <c r="L233" s="49"/>
      <c r="M233" s="64"/>
      <c r="N23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3" s="50">
        <f>SUM(
IF(AND(TBL_APP_LOANPOOL[[#This Row],[LOAN_PURPOSE]]&lt;&gt;"Other",TBL_APP_LOANPOOL[[#This Row],[LOAN_PURPOSE_OTHER]]&lt;&gt;""),1,0)
)</f>
        <v>0</v>
      </c>
    </row>
    <row r="234" spans="2:16" ht="26.25" customHeight="1" x14ac:dyDescent="0.25">
      <c r="B234" s="27" t="str">
        <f>IF(TBL_APP_LOANPOOL[[#This Row],[RECORD_STARTED]],IF(TBL_APP_LOANPOOL[[#This Row],[ERROR_COUNT]]&gt;0,-1,IF(TBL_APP_LOANPOOL[[#This Row],[REQ_FIELDS_POPULATED]],1,0)),"")</f>
        <v/>
      </c>
      <c r="C234" s="37">
        <f>ROW()-ROW(TBL_APP_LOANPOOL[[#Headers],[ROW_ID]])</f>
        <v>219</v>
      </c>
      <c r="D234" s="48"/>
      <c r="E234" s="46"/>
      <c r="F234" s="47"/>
      <c r="G234" s="79"/>
      <c r="H234" s="72"/>
      <c r="I234" s="75"/>
      <c r="J234" s="67"/>
      <c r="K234" s="48"/>
      <c r="L234" s="49"/>
      <c r="M234" s="64"/>
      <c r="N23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4" s="50">
        <f>SUM(
IF(AND(TBL_APP_LOANPOOL[[#This Row],[LOAN_PURPOSE]]&lt;&gt;"Other",TBL_APP_LOANPOOL[[#This Row],[LOAN_PURPOSE_OTHER]]&lt;&gt;""),1,0)
)</f>
        <v>0</v>
      </c>
    </row>
    <row r="235" spans="2:16" ht="26.25" customHeight="1" x14ac:dyDescent="0.25">
      <c r="B235" s="27" t="str">
        <f>IF(TBL_APP_LOANPOOL[[#This Row],[RECORD_STARTED]],IF(TBL_APP_LOANPOOL[[#This Row],[ERROR_COUNT]]&gt;0,-1,IF(TBL_APP_LOANPOOL[[#This Row],[REQ_FIELDS_POPULATED]],1,0)),"")</f>
        <v/>
      </c>
      <c r="C235" s="37">
        <f>ROW()-ROW(TBL_APP_LOANPOOL[[#Headers],[ROW_ID]])</f>
        <v>220</v>
      </c>
      <c r="D235" s="48"/>
      <c r="E235" s="46"/>
      <c r="F235" s="47"/>
      <c r="G235" s="79"/>
      <c r="H235" s="72"/>
      <c r="I235" s="75"/>
      <c r="J235" s="67"/>
      <c r="K235" s="48"/>
      <c r="L235" s="49"/>
      <c r="M235" s="64"/>
      <c r="N23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5" s="50">
        <f>SUM(
IF(AND(TBL_APP_LOANPOOL[[#This Row],[LOAN_PURPOSE]]&lt;&gt;"Other",TBL_APP_LOANPOOL[[#This Row],[LOAN_PURPOSE_OTHER]]&lt;&gt;""),1,0)
)</f>
        <v>0</v>
      </c>
    </row>
    <row r="236" spans="2:16" ht="26.25" customHeight="1" x14ac:dyDescent="0.25">
      <c r="B236" s="27" t="str">
        <f>IF(TBL_APP_LOANPOOL[[#This Row],[RECORD_STARTED]],IF(TBL_APP_LOANPOOL[[#This Row],[ERROR_COUNT]]&gt;0,-1,IF(TBL_APP_LOANPOOL[[#This Row],[REQ_FIELDS_POPULATED]],1,0)),"")</f>
        <v/>
      </c>
      <c r="C236" s="37">
        <f>ROW()-ROW(TBL_APP_LOANPOOL[[#Headers],[ROW_ID]])</f>
        <v>221</v>
      </c>
      <c r="D236" s="48"/>
      <c r="E236" s="46"/>
      <c r="F236" s="47"/>
      <c r="G236" s="79"/>
      <c r="H236" s="72"/>
      <c r="I236" s="75"/>
      <c r="J236" s="67"/>
      <c r="K236" s="48"/>
      <c r="L236" s="49"/>
      <c r="M236" s="64"/>
      <c r="N23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6" s="50">
        <f>SUM(
IF(AND(TBL_APP_LOANPOOL[[#This Row],[LOAN_PURPOSE]]&lt;&gt;"Other",TBL_APP_LOANPOOL[[#This Row],[LOAN_PURPOSE_OTHER]]&lt;&gt;""),1,0)
)</f>
        <v>0</v>
      </c>
    </row>
    <row r="237" spans="2:16" ht="26.25" customHeight="1" x14ac:dyDescent="0.25">
      <c r="B237" s="27" t="str">
        <f>IF(TBL_APP_LOANPOOL[[#This Row],[RECORD_STARTED]],IF(TBL_APP_LOANPOOL[[#This Row],[ERROR_COUNT]]&gt;0,-1,IF(TBL_APP_LOANPOOL[[#This Row],[REQ_FIELDS_POPULATED]],1,0)),"")</f>
        <v/>
      </c>
      <c r="C237" s="37">
        <f>ROW()-ROW(TBL_APP_LOANPOOL[[#Headers],[ROW_ID]])</f>
        <v>222</v>
      </c>
      <c r="D237" s="48"/>
      <c r="E237" s="46"/>
      <c r="F237" s="47"/>
      <c r="G237" s="79"/>
      <c r="H237" s="72"/>
      <c r="I237" s="75"/>
      <c r="J237" s="67"/>
      <c r="K237" s="48"/>
      <c r="L237" s="49"/>
      <c r="M237" s="64"/>
      <c r="N23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7" s="50">
        <f>SUM(
IF(AND(TBL_APP_LOANPOOL[[#This Row],[LOAN_PURPOSE]]&lt;&gt;"Other",TBL_APP_LOANPOOL[[#This Row],[LOAN_PURPOSE_OTHER]]&lt;&gt;""),1,0)
)</f>
        <v>0</v>
      </c>
    </row>
    <row r="238" spans="2:16" ht="26.25" customHeight="1" x14ac:dyDescent="0.25">
      <c r="B238" s="27" t="str">
        <f>IF(TBL_APP_LOANPOOL[[#This Row],[RECORD_STARTED]],IF(TBL_APP_LOANPOOL[[#This Row],[ERROR_COUNT]]&gt;0,-1,IF(TBL_APP_LOANPOOL[[#This Row],[REQ_FIELDS_POPULATED]],1,0)),"")</f>
        <v/>
      </c>
      <c r="C238" s="37">
        <f>ROW()-ROW(TBL_APP_LOANPOOL[[#Headers],[ROW_ID]])</f>
        <v>223</v>
      </c>
      <c r="D238" s="48"/>
      <c r="E238" s="46"/>
      <c r="F238" s="47"/>
      <c r="G238" s="79"/>
      <c r="H238" s="72"/>
      <c r="I238" s="75"/>
      <c r="J238" s="67"/>
      <c r="K238" s="48"/>
      <c r="L238" s="49"/>
      <c r="M238" s="64"/>
      <c r="N23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8" s="50">
        <f>SUM(
IF(AND(TBL_APP_LOANPOOL[[#This Row],[LOAN_PURPOSE]]&lt;&gt;"Other",TBL_APP_LOANPOOL[[#This Row],[LOAN_PURPOSE_OTHER]]&lt;&gt;""),1,0)
)</f>
        <v>0</v>
      </c>
    </row>
    <row r="239" spans="2:16" ht="26.25" customHeight="1" x14ac:dyDescent="0.25">
      <c r="B239" s="27" t="str">
        <f>IF(TBL_APP_LOANPOOL[[#This Row],[RECORD_STARTED]],IF(TBL_APP_LOANPOOL[[#This Row],[ERROR_COUNT]]&gt;0,-1,IF(TBL_APP_LOANPOOL[[#This Row],[REQ_FIELDS_POPULATED]],1,0)),"")</f>
        <v/>
      </c>
      <c r="C239" s="37">
        <f>ROW()-ROW(TBL_APP_LOANPOOL[[#Headers],[ROW_ID]])</f>
        <v>224</v>
      </c>
      <c r="D239" s="48"/>
      <c r="E239" s="46"/>
      <c r="F239" s="47"/>
      <c r="G239" s="79"/>
      <c r="H239" s="72"/>
      <c r="I239" s="75"/>
      <c r="J239" s="67"/>
      <c r="K239" s="48"/>
      <c r="L239" s="49"/>
      <c r="M239" s="64"/>
      <c r="N23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9" s="50">
        <f>SUM(
IF(AND(TBL_APP_LOANPOOL[[#This Row],[LOAN_PURPOSE]]&lt;&gt;"Other",TBL_APP_LOANPOOL[[#This Row],[LOAN_PURPOSE_OTHER]]&lt;&gt;""),1,0)
)</f>
        <v>0</v>
      </c>
    </row>
    <row r="240" spans="2:16" ht="26.25" customHeight="1" x14ac:dyDescent="0.25">
      <c r="B240" s="27" t="str">
        <f>IF(TBL_APP_LOANPOOL[[#This Row],[RECORD_STARTED]],IF(TBL_APP_LOANPOOL[[#This Row],[ERROR_COUNT]]&gt;0,-1,IF(TBL_APP_LOANPOOL[[#This Row],[REQ_FIELDS_POPULATED]],1,0)),"")</f>
        <v/>
      </c>
      <c r="C240" s="37">
        <f>ROW()-ROW(TBL_APP_LOANPOOL[[#Headers],[ROW_ID]])</f>
        <v>225</v>
      </c>
      <c r="D240" s="48"/>
      <c r="E240" s="46"/>
      <c r="F240" s="47"/>
      <c r="G240" s="79"/>
      <c r="H240" s="72"/>
      <c r="I240" s="75"/>
      <c r="J240" s="67"/>
      <c r="K240" s="48"/>
      <c r="L240" s="49"/>
      <c r="M240" s="64"/>
      <c r="N24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0" s="50">
        <f>SUM(
IF(AND(TBL_APP_LOANPOOL[[#This Row],[LOAN_PURPOSE]]&lt;&gt;"Other",TBL_APP_LOANPOOL[[#This Row],[LOAN_PURPOSE_OTHER]]&lt;&gt;""),1,0)
)</f>
        <v>0</v>
      </c>
    </row>
    <row r="241" spans="2:16" ht="26.25" customHeight="1" x14ac:dyDescent="0.25">
      <c r="B241" s="27" t="str">
        <f>IF(TBL_APP_LOANPOOL[[#This Row],[RECORD_STARTED]],IF(TBL_APP_LOANPOOL[[#This Row],[ERROR_COUNT]]&gt;0,-1,IF(TBL_APP_LOANPOOL[[#This Row],[REQ_FIELDS_POPULATED]],1,0)),"")</f>
        <v/>
      </c>
      <c r="C241" s="37">
        <f>ROW()-ROW(TBL_APP_LOANPOOL[[#Headers],[ROW_ID]])</f>
        <v>226</v>
      </c>
      <c r="D241" s="48"/>
      <c r="E241" s="46"/>
      <c r="F241" s="47"/>
      <c r="G241" s="79"/>
      <c r="H241" s="72"/>
      <c r="I241" s="75"/>
      <c r="J241" s="67"/>
      <c r="K241" s="48"/>
      <c r="L241" s="49"/>
      <c r="M241" s="64"/>
      <c r="N24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1" s="50">
        <f>SUM(
IF(AND(TBL_APP_LOANPOOL[[#This Row],[LOAN_PURPOSE]]&lt;&gt;"Other",TBL_APP_LOANPOOL[[#This Row],[LOAN_PURPOSE_OTHER]]&lt;&gt;""),1,0)
)</f>
        <v>0</v>
      </c>
    </row>
    <row r="242" spans="2:16" ht="26.25" customHeight="1" x14ac:dyDescent="0.25">
      <c r="B242" s="27" t="str">
        <f>IF(TBL_APP_LOANPOOL[[#This Row],[RECORD_STARTED]],IF(TBL_APP_LOANPOOL[[#This Row],[ERROR_COUNT]]&gt;0,-1,IF(TBL_APP_LOANPOOL[[#This Row],[REQ_FIELDS_POPULATED]],1,0)),"")</f>
        <v/>
      </c>
      <c r="C242" s="37">
        <f>ROW()-ROW(TBL_APP_LOANPOOL[[#Headers],[ROW_ID]])</f>
        <v>227</v>
      </c>
      <c r="D242" s="48"/>
      <c r="E242" s="46"/>
      <c r="F242" s="47"/>
      <c r="G242" s="79"/>
      <c r="H242" s="72"/>
      <c r="I242" s="75"/>
      <c r="J242" s="67"/>
      <c r="K242" s="48"/>
      <c r="L242" s="49"/>
      <c r="M242" s="64"/>
      <c r="N24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2" s="50">
        <f>SUM(
IF(AND(TBL_APP_LOANPOOL[[#This Row],[LOAN_PURPOSE]]&lt;&gt;"Other",TBL_APP_LOANPOOL[[#This Row],[LOAN_PURPOSE_OTHER]]&lt;&gt;""),1,0)
)</f>
        <v>0</v>
      </c>
    </row>
    <row r="243" spans="2:16" ht="26.25" customHeight="1" x14ac:dyDescent="0.25">
      <c r="B243" s="27" t="str">
        <f>IF(TBL_APP_LOANPOOL[[#This Row],[RECORD_STARTED]],IF(TBL_APP_LOANPOOL[[#This Row],[ERROR_COUNT]]&gt;0,-1,IF(TBL_APP_LOANPOOL[[#This Row],[REQ_FIELDS_POPULATED]],1,0)),"")</f>
        <v/>
      </c>
      <c r="C243" s="37">
        <f>ROW()-ROW(TBL_APP_LOANPOOL[[#Headers],[ROW_ID]])</f>
        <v>228</v>
      </c>
      <c r="D243" s="48"/>
      <c r="E243" s="46"/>
      <c r="F243" s="47"/>
      <c r="G243" s="79"/>
      <c r="H243" s="72"/>
      <c r="I243" s="75"/>
      <c r="J243" s="67"/>
      <c r="K243" s="48"/>
      <c r="L243" s="49"/>
      <c r="M243" s="64"/>
      <c r="N24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3" s="50">
        <f>SUM(
IF(AND(TBL_APP_LOANPOOL[[#This Row],[LOAN_PURPOSE]]&lt;&gt;"Other",TBL_APP_LOANPOOL[[#This Row],[LOAN_PURPOSE_OTHER]]&lt;&gt;""),1,0)
)</f>
        <v>0</v>
      </c>
    </row>
    <row r="244" spans="2:16" ht="26.25" customHeight="1" x14ac:dyDescent="0.25">
      <c r="B244" s="27" t="str">
        <f>IF(TBL_APP_LOANPOOL[[#This Row],[RECORD_STARTED]],IF(TBL_APP_LOANPOOL[[#This Row],[ERROR_COUNT]]&gt;0,-1,IF(TBL_APP_LOANPOOL[[#This Row],[REQ_FIELDS_POPULATED]],1,0)),"")</f>
        <v/>
      </c>
      <c r="C244" s="37">
        <f>ROW()-ROW(TBL_APP_LOANPOOL[[#Headers],[ROW_ID]])</f>
        <v>229</v>
      </c>
      <c r="D244" s="48"/>
      <c r="E244" s="46"/>
      <c r="F244" s="47"/>
      <c r="G244" s="79"/>
      <c r="H244" s="72"/>
      <c r="I244" s="75"/>
      <c r="J244" s="67"/>
      <c r="K244" s="48"/>
      <c r="L244" s="49"/>
      <c r="M244" s="64"/>
      <c r="N24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4" s="50">
        <f>SUM(
IF(AND(TBL_APP_LOANPOOL[[#This Row],[LOAN_PURPOSE]]&lt;&gt;"Other",TBL_APP_LOANPOOL[[#This Row],[LOAN_PURPOSE_OTHER]]&lt;&gt;""),1,0)
)</f>
        <v>0</v>
      </c>
    </row>
    <row r="245" spans="2:16" ht="26.25" customHeight="1" x14ac:dyDescent="0.25">
      <c r="B245" s="27" t="str">
        <f>IF(TBL_APP_LOANPOOL[[#This Row],[RECORD_STARTED]],IF(TBL_APP_LOANPOOL[[#This Row],[ERROR_COUNT]]&gt;0,-1,IF(TBL_APP_LOANPOOL[[#This Row],[REQ_FIELDS_POPULATED]],1,0)),"")</f>
        <v/>
      </c>
      <c r="C245" s="37">
        <f>ROW()-ROW(TBL_APP_LOANPOOL[[#Headers],[ROW_ID]])</f>
        <v>230</v>
      </c>
      <c r="D245" s="48"/>
      <c r="E245" s="46"/>
      <c r="F245" s="47"/>
      <c r="G245" s="79"/>
      <c r="H245" s="72"/>
      <c r="I245" s="75"/>
      <c r="J245" s="67"/>
      <c r="K245" s="48"/>
      <c r="L245" s="49"/>
      <c r="M245" s="64"/>
      <c r="N24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5" s="50">
        <f>SUM(
IF(AND(TBL_APP_LOANPOOL[[#This Row],[LOAN_PURPOSE]]&lt;&gt;"Other",TBL_APP_LOANPOOL[[#This Row],[LOAN_PURPOSE_OTHER]]&lt;&gt;""),1,0)
)</f>
        <v>0</v>
      </c>
    </row>
    <row r="246" spans="2:16" ht="26.25" customHeight="1" x14ac:dyDescent="0.25">
      <c r="B246" s="27" t="str">
        <f>IF(TBL_APP_LOANPOOL[[#This Row],[RECORD_STARTED]],IF(TBL_APP_LOANPOOL[[#This Row],[ERROR_COUNT]]&gt;0,-1,IF(TBL_APP_LOANPOOL[[#This Row],[REQ_FIELDS_POPULATED]],1,0)),"")</f>
        <v/>
      </c>
      <c r="C246" s="37">
        <f>ROW()-ROW(TBL_APP_LOANPOOL[[#Headers],[ROW_ID]])</f>
        <v>231</v>
      </c>
      <c r="D246" s="48"/>
      <c r="E246" s="46"/>
      <c r="F246" s="47"/>
      <c r="G246" s="79"/>
      <c r="H246" s="72"/>
      <c r="I246" s="75"/>
      <c r="J246" s="67"/>
      <c r="K246" s="48"/>
      <c r="L246" s="49"/>
      <c r="M246" s="64"/>
      <c r="N24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6" s="50">
        <f>SUM(
IF(AND(TBL_APP_LOANPOOL[[#This Row],[LOAN_PURPOSE]]&lt;&gt;"Other",TBL_APP_LOANPOOL[[#This Row],[LOAN_PURPOSE_OTHER]]&lt;&gt;""),1,0)
)</f>
        <v>0</v>
      </c>
    </row>
    <row r="247" spans="2:16" ht="26.25" customHeight="1" x14ac:dyDescent="0.25">
      <c r="B247" s="27" t="str">
        <f>IF(TBL_APP_LOANPOOL[[#This Row],[RECORD_STARTED]],IF(TBL_APP_LOANPOOL[[#This Row],[ERROR_COUNT]]&gt;0,-1,IF(TBL_APP_LOANPOOL[[#This Row],[REQ_FIELDS_POPULATED]],1,0)),"")</f>
        <v/>
      </c>
      <c r="C247" s="37">
        <f>ROW()-ROW(TBL_APP_LOANPOOL[[#Headers],[ROW_ID]])</f>
        <v>232</v>
      </c>
      <c r="D247" s="48"/>
      <c r="E247" s="46"/>
      <c r="F247" s="47"/>
      <c r="G247" s="79"/>
      <c r="H247" s="72"/>
      <c r="I247" s="75"/>
      <c r="J247" s="67"/>
      <c r="K247" s="48"/>
      <c r="L247" s="49"/>
      <c r="M247" s="64"/>
      <c r="N24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7" s="50">
        <f>SUM(
IF(AND(TBL_APP_LOANPOOL[[#This Row],[LOAN_PURPOSE]]&lt;&gt;"Other",TBL_APP_LOANPOOL[[#This Row],[LOAN_PURPOSE_OTHER]]&lt;&gt;""),1,0)
)</f>
        <v>0</v>
      </c>
    </row>
    <row r="248" spans="2:16" ht="26.25" customHeight="1" x14ac:dyDescent="0.25">
      <c r="B248" s="27" t="str">
        <f>IF(TBL_APP_LOANPOOL[[#This Row],[RECORD_STARTED]],IF(TBL_APP_LOANPOOL[[#This Row],[ERROR_COUNT]]&gt;0,-1,IF(TBL_APP_LOANPOOL[[#This Row],[REQ_FIELDS_POPULATED]],1,0)),"")</f>
        <v/>
      </c>
      <c r="C248" s="37">
        <f>ROW()-ROW(TBL_APP_LOANPOOL[[#Headers],[ROW_ID]])</f>
        <v>233</v>
      </c>
      <c r="D248" s="48"/>
      <c r="E248" s="46"/>
      <c r="F248" s="47"/>
      <c r="G248" s="79"/>
      <c r="H248" s="72"/>
      <c r="I248" s="75"/>
      <c r="J248" s="67"/>
      <c r="K248" s="48"/>
      <c r="L248" s="49"/>
      <c r="M248" s="64"/>
      <c r="N24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8" s="50">
        <f>SUM(
IF(AND(TBL_APP_LOANPOOL[[#This Row],[LOAN_PURPOSE]]&lt;&gt;"Other",TBL_APP_LOANPOOL[[#This Row],[LOAN_PURPOSE_OTHER]]&lt;&gt;""),1,0)
)</f>
        <v>0</v>
      </c>
    </row>
    <row r="249" spans="2:16" ht="26.25" customHeight="1" x14ac:dyDescent="0.25">
      <c r="B249" s="27" t="str">
        <f>IF(TBL_APP_LOANPOOL[[#This Row],[RECORD_STARTED]],IF(TBL_APP_LOANPOOL[[#This Row],[ERROR_COUNT]]&gt;0,-1,IF(TBL_APP_LOANPOOL[[#This Row],[REQ_FIELDS_POPULATED]],1,0)),"")</f>
        <v/>
      </c>
      <c r="C249" s="37">
        <f>ROW()-ROW(TBL_APP_LOANPOOL[[#Headers],[ROW_ID]])</f>
        <v>234</v>
      </c>
      <c r="D249" s="48"/>
      <c r="E249" s="46"/>
      <c r="F249" s="47"/>
      <c r="G249" s="79"/>
      <c r="H249" s="72"/>
      <c r="I249" s="75"/>
      <c r="J249" s="67"/>
      <c r="K249" s="48"/>
      <c r="L249" s="49"/>
      <c r="M249" s="64"/>
      <c r="N24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9" s="50">
        <f>SUM(
IF(AND(TBL_APP_LOANPOOL[[#This Row],[LOAN_PURPOSE]]&lt;&gt;"Other",TBL_APP_LOANPOOL[[#This Row],[LOAN_PURPOSE_OTHER]]&lt;&gt;""),1,0)
)</f>
        <v>0</v>
      </c>
    </row>
    <row r="250" spans="2:16" ht="26.25" customHeight="1" x14ac:dyDescent="0.25">
      <c r="B250" s="27" t="str">
        <f>IF(TBL_APP_LOANPOOL[[#This Row],[RECORD_STARTED]],IF(TBL_APP_LOANPOOL[[#This Row],[ERROR_COUNT]]&gt;0,-1,IF(TBL_APP_LOANPOOL[[#This Row],[REQ_FIELDS_POPULATED]],1,0)),"")</f>
        <v/>
      </c>
      <c r="C250" s="37">
        <f>ROW()-ROW(TBL_APP_LOANPOOL[[#Headers],[ROW_ID]])</f>
        <v>235</v>
      </c>
      <c r="D250" s="48"/>
      <c r="E250" s="46"/>
      <c r="F250" s="47"/>
      <c r="G250" s="79"/>
      <c r="H250" s="72"/>
      <c r="I250" s="75"/>
      <c r="J250" s="67"/>
      <c r="K250" s="48"/>
      <c r="L250" s="49"/>
      <c r="M250" s="64"/>
      <c r="N25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0" s="50">
        <f>SUM(
IF(AND(TBL_APP_LOANPOOL[[#This Row],[LOAN_PURPOSE]]&lt;&gt;"Other",TBL_APP_LOANPOOL[[#This Row],[LOAN_PURPOSE_OTHER]]&lt;&gt;""),1,0)
)</f>
        <v>0</v>
      </c>
    </row>
    <row r="251" spans="2:16" ht="26.25" customHeight="1" x14ac:dyDescent="0.25">
      <c r="B251" s="27" t="str">
        <f>IF(TBL_APP_LOANPOOL[[#This Row],[RECORD_STARTED]],IF(TBL_APP_LOANPOOL[[#This Row],[ERROR_COUNT]]&gt;0,-1,IF(TBL_APP_LOANPOOL[[#This Row],[REQ_FIELDS_POPULATED]],1,0)),"")</f>
        <v/>
      </c>
      <c r="C251" s="37">
        <f>ROW()-ROW(TBL_APP_LOANPOOL[[#Headers],[ROW_ID]])</f>
        <v>236</v>
      </c>
      <c r="D251" s="48"/>
      <c r="E251" s="46"/>
      <c r="F251" s="47"/>
      <c r="G251" s="79"/>
      <c r="H251" s="72"/>
      <c r="I251" s="75"/>
      <c r="J251" s="67"/>
      <c r="K251" s="48"/>
      <c r="L251" s="49"/>
      <c r="M251" s="64"/>
      <c r="N25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1" s="50">
        <f>SUM(
IF(AND(TBL_APP_LOANPOOL[[#This Row],[LOAN_PURPOSE]]&lt;&gt;"Other",TBL_APP_LOANPOOL[[#This Row],[LOAN_PURPOSE_OTHER]]&lt;&gt;""),1,0)
)</f>
        <v>0</v>
      </c>
    </row>
    <row r="252" spans="2:16" ht="26.25" customHeight="1" x14ac:dyDescent="0.25">
      <c r="B252" s="27" t="str">
        <f>IF(TBL_APP_LOANPOOL[[#This Row],[RECORD_STARTED]],IF(TBL_APP_LOANPOOL[[#This Row],[ERROR_COUNT]]&gt;0,-1,IF(TBL_APP_LOANPOOL[[#This Row],[REQ_FIELDS_POPULATED]],1,0)),"")</f>
        <v/>
      </c>
      <c r="C252" s="37">
        <f>ROW()-ROW(TBL_APP_LOANPOOL[[#Headers],[ROW_ID]])</f>
        <v>237</v>
      </c>
      <c r="D252" s="48"/>
      <c r="E252" s="46"/>
      <c r="F252" s="47"/>
      <c r="G252" s="79"/>
      <c r="H252" s="72"/>
      <c r="I252" s="75"/>
      <c r="J252" s="67"/>
      <c r="K252" s="48"/>
      <c r="L252" s="49"/>
      <c r="M252" s="64"/>
      <c r="N25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2" s="50">
        <f>SUM(
IF(AND(TBL_APP_LOANPOOL[[#This Row],[LOAN_PURPOSE]]&lt;&gt;"Other",TBL_APP_LOANPOOL[[#This Row],[LOAN_PURPOSE_OTHER]]&lt;&gt;""),1,0)
)</f>
        <v>0</v>
      </c>
    </row>
    <row r="253" spans="2:16" ht="26.25" customHeight="1" x14ac:dyDescent="0.25">
      <c r="B253" s="27" t="str">
        <f>IF(TBL_APP_LOANPOOL[[#This Row],[RECORD_STARTED]],IF(TBL_APP_LOANPOOL[[#This Row],[ERROR_COUNT]]&gt;0,-1,IF(TBL_APP_LOANPOOL[[#This Row],[REQ_FIELDS_POPULATED]],1,0)),"")</f>
        <v/>
      </c>
      <c r="C253" s="37">
        <f>ROW()-ROW(TBL_APP_LOANPOOL[[#Headers],[ROW_ID]])</f>
        <v>238</v>
      </c>
      <c r="D253" s="48"/>
      <c r="E253" s="46"/>
      <c r="F253" s="47"/>
      <c r="G253" s="79"/>
      <c r="H253" s="72"/>
      <c r="I253" s="75"/>
      <c r="J253" s="67"/>
      <c r="K253" s="48"/>
      <c r="L253" s="49"/>
      <c r="M253" s="64"/>
      <c r="N25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3" s="50">
        <f>SUM(
IF(AND(TBL_APP_LOANPOOL[[#This Row],[LOAN_PURPOSE]]&lt;&gt;"Other",TBL_APP_LOANPOOL[[#This Row],[LOAN_PURPOSE_OTHER]]&lt;&gt;""),1,0)
)</f>
        <v>0</v>
      </c>
    </row>
    <row r="254" spans="2:16" ht="26.25" customHeight="1" x14ac:dyDescent="0.25">
      <c r="B254" s="27" t="str">
        <f>IF(TBL_APP_LOANPOOL[[#This Row],[RECORD_STARTED]],IF(TBL_APP_LOANPOOL[[#This Row],[ERROR_COUNT]]&gt;0,-1,IF(TBL_APP_LOANPOOL[[#This Row],[REQ_FIELDS_POPULATED]],1,0)),"")</f>
        <v/>
      </c>
      <c r="C254" s="37">
        <f>ROW()-ROW(TBL_APP_LOANPOOL[[#Headers],[ROW_ID]])</f>
        <v>239</v>
      </c>
      <c r="D254" s="48"/>
      <c r="E254" s="46"/>
      <c r="F254" s="47"/>
      <c r="G254" s="79"/>
      <c r="H254" s="72"/>
      <c r="I254" s="75"/>
      <c r="J254" s="67"/>
      <c r="K254" s="48"/>
      <c r="L254" s="49"/>
      <c r="M254" s="64"/>
      <c r="N25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4" s="50">
        <f>SUM(
IF(AND(TBL_APP_LOANPOOL[[#This Row],[LOAN_PURPOSE]]&lt;&gt;"Other",TBL_APP_LOANPOOL[[#This Row],[LOAN_PURPOSE_OTHER]]&lt;&gt;""),1,0)
)</f>
        <v>0</v>
      </c>
    </row>
    <row r="255" spans="2:16" ht="26.25" customHeight="1" x14ac:dyDescent="0.25">
      <c r="B255" s="27" t="str">
        <f>IF(TBL_APP_LOANPOOL[[#This Row],[RECORD_STARTED]],IF(TBL_APP_LOANPOOL[[#This Row],[ERROR_COUNT]]&gt;0,-1,IF(TBL_APP_LOANPOOL[[#This Row],[REQ_FIELDS_POPULATED]],1,0)),"")</f>
        <v/>
      </c>
      <c r="C255" s="37">
        <f>ROW()-ROW(TBL_APP_LOANPOOL[[#Headers],[ROW_ID]])</f>
        <v>240</v>
      </c>
      <c r="D255" s="48"/>
      <c r="E255" s="46"/>
      <c r="F255" s="47"/>
      <c r="G255" s="79"/>
      <c r="H255" s="72"/>
      <c r="I255" s="75"/>
      <c r="J255" s="67"/>
      <c r="K255" s="48"/>
      <c r="L255" s="49"/>
      <c r="M255" s="64"/>
      <c r="N25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5" s="50">
        <f>SUM(
IF(AND(TBL_APP_LOANPOOL[[#This Row],[LOAN_PURPOSE]]&lt;&gt;"Other",TBL_APP_LOANPOOL[[#This Row],[LOAN_PURPOSE_OTHER]]&lt;&gt;""),1,0)
)</f>
        <v>0</v>
      </c>
    </row>
    <row r="256" spans="2:16" ht="26.25" customHeight="1" x14ac:dyDescent="0.25">
      <c r="B256" s="27" t="str">
        <f>IF(TBL_APP_LOANPOOL[[#This Row],[RECORD_STARTED]],IF(TBL_APP_LOANPOOL[[#This Row],[ERROR_COUNT]]&gt;0,-1,IF(TBL_APP_LOANPOOL[[#This Row],[REQ_FIELDS_POPULATED]],1,0)),"")</f>
        <v/>
      </c>
      <c r="C256" s="37">
        <f>ROW()-ROW(TBL_APP_LOANPOOL[[#Headers],[ROW_ID]])</f>
        <v>241</v>
      </c>
      <c r="D256" s="48"/>
      <c r="E256" s="46"/>
      <c r="F256" s="47"/>
      <c r="G256" s="79"/>
      <c r="H256" s="72"/>
      <c r="I256" s="75"/>
      <c r="J256" s="67"/>
      <c r="K256" s="48"/>
      <c r="L256" s="49"/>
      <c r="M256" s="64"/>
      <c r="N25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6" s="50">
        <f>SUM(
IF(AND(TBL_APP_LOANPOOL[[#This Row],[LOAN_PURPOSE]]&lt;&gt;"Other",TBL_APP_LOANPOOL[[#This Row],[LOAN_PURPOSE_OTHER]]&lt;&gt;""),1,0)
)</f>
        <v>0</v>
      </c>
    </row>
    <row r="257" spans="2:16" ht="26.25" customHeight="1" x14ac:dyDescent="0.25">
      <c r="B257" s="27" t="str">
        <f>IF(TBL_APP_LOANPOOL[[#This Row],[RECORD_STARTED]],IF(TBL_APP_LOANPOOL[[#This Row],[ERROR_COUNT]]&gt;0,-1,IF(TBL_APP_LOANPOOL[[#This Row],[REQ_FIELDS_POPULATED]],1,0)),"")</f>
        <v/>
      </c>
      <c r="C257" s="37">
        <f>ROW()-ROW(TBL_APP_LOANPOOL[[#Headers],[ROW_ID]])</f>
        <v>242</v>
      </c>
      <c r="D257" s="48"/>
      <c r="E257" s="46"/>
      <c r="F257" s="47"/>
      <c r="G257" s="79"/>
      <c r="H257" s="72"/>
      <c r="I257" s="75"/>
      <c r="J257" s="67"/>
      <c r="K257" s="48"/>
      <c r="L257" s="49"/>
      <c r="M257" s="64"/>
      <c r="N25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7" s="50">
        <f>SUM(
IF(AND(TBL_APP_LOANPOOL[[#This Row],[LOAN_PURPOSE]]&lt;&gt;"Other",TBL_APP_LOANPOOL[[#This Row],[LOAN_PURPOSE_OTHER]]&lt;&gt;""),1,0)
)</f>
        <v>0</v>
      </c>
    </row>
    <row r="258" spans="2:16" ht="26.25" customHeight="1" x14ac:dyDescent="0.25">
      <c r="B258" s="27" t="str">
        <f>IF(TBL_APP_LOANPOOL[[#This Row],[RECORD_STARTED]],IF(TBL_APP_LOANPOOL[[#This Row],[ERROR_COUNT]]&gt;0,-1,IF(TBL_APP_LOANPOOL[[#This Row],[REQ_FIELDS_POPULATED]],1,0)),"")</f>
        <v/>
      </c>
      <c r="C258" s="37">
        <f>ROW()-ROW(TBL_APP_LOANPOOL[[#Headers],[ROW_ID]])</f>
        <v>243</v>
      </c>
      <c r="D258" s="48"/>
      <c r="E258" s="46"/>
      <c r="F258" s="47"/>
      <c r="G258" s="79"/>
      <c r="H258" s="72"/>
      <c r="I258" s="75"/>
      <c r="J258" s="67"/>
      <c r="K258" s="48"/>
      <c r="L258" s="49"/>
      <c r="M258" s="64"/>
      <c r="N25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8" s="50">
        <f>SUM(
IF(AND(TBL_APP_LOANPOOL[[#This Row],[LOAN_PURPOSE]]&lt;&gt;"Other",TBL_APP_LOANPOOL[[#This Row],[LOAN_PURPOSE_OTHER]]&lt;&gt;""),1,0)
)</f>
        <v>0</v>
      </c>
    </row>
    <row r="259" spans="2:16" ht="26.25" customHeight="1" x14ac:dyDescent="0.25">
      <c r="B259" s="27" t="str">
        <f>IF(TBL_APP_LOANPOOL[[#This Row],[RECORD_STARTED]],IF(TBL_APP_LOANPOOL[[#This Row],[ERROR_COUNT]]&gt;0,-1,IF(TBL_APP_LOANPOOL[[#This Row],[REQ_FIELDS_POPULATED]],1,0)),"")</f>
        <v/>
      </c>
      <c r="C259" s="37">
        <f>ROW()-ROW(TBL_APP_LOANPOOL[[#Headers],[ROW_ID]])</f>
        <v>244</v>
      </c>
      <c r="D259" s="48"/>
      <c r="E259" s="46"/>
      <c r="F259" s="47"/>
      <c r="G259" s="79"/>
      <c r="H259" s="72"/>
      <c r="I259" s="75"/>
      <c r="J259" s="67"/>
      <c r="K259" s="48"/>
      <c r="L259" s="49"/>
      <c r="M259" s="64"/>
      <c r="N25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9" s="50">
        <f>SUM(
IF(AND(TBL_APP_LOANPOOL[[#This Row],[LOAN_PURPOSE]]&lt;&gt;"Other",TBL_APP_LOANPOOL[[#This Row],[LOAN_PURPOSE_OTHER]]&lt;&gt;""),1,0)
)</f>
        <v>0</v>
      </c>
    </row>
    <row r="260" spans="2:16" ht="26.25" customHeight="1" x14ac:dyDescent="0.25">
      <c r="B260" s="27" t="str">
        <f>IF(TBL_APP_LOANPOOL[[#This Row],[RECORD_STARTED]],IF(TBL_APP_LOANPOOL[[#This Row],[ERROR_COUNT]]&gt;0,-1,IF(TBL_APP_LOANPOOL[[#This Row],[REQ_FIELDS_POPULATED]],1,0)),"")</f>
        <v/>
      </c>
      <c r="C260" s="37">
        <f>ROW()-ROW(TBL_APP_LOANPOOL[[#Headers],[ROW_ID]])</f>
        <v>245</v>
      </c>
      <c r="D260" s="48"/>
      <c r="E260" s="46"/>
      <c r="F260" s="47"/>
      <c r="G260" s="79"/>
      <c r="H260" s="72"/>
      <c r="I260" s="75"/>
      <c r="J260" s="67"/>
      <c r="K260" s="48"/>
      <c r="L260" s="49"/>
      <c r="M260" s="64"/>
      <c r="N26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0" s="50">
        <f>SUM(
IF(AND(TBL_APP_LOANPOOL[[#This Row],[LOAN_PURPOSE]]&lt;&gt;"Other",TBL_APP_LOANPOOL[[#This Row],[LOAN_PURPOSE_OTHER]]&lt;&gt;""),1,0)
)</f>
        <v>0</v>
      </c>
    </row>
    <row r="261" spans="2:16" ht="26.25" customHeight="1" x14ac:dyDescent="0.25">
      <c r="B261" s="27" t="str">
        <f>IF(TBL_APP_LOANPOOL[[#This Row],[RECORD_STARTED]],IF(TBL_APP_LOANPOOL[[#This Row],[ERROR_COUNT]]&gt;0,-1,IF(TBL_APP_LOANPOOL[[#This Row],[REQ_FIELDS_POPULATED]],1,0)),"")</f>
        <v/>
      </c>
      <c r="C261" s="37">
        <f>ROW()-ROW(TBL_APP_LOANPOOL[[#Headers],[ROW_ID]])</f>
        <v>246</v>
      </c>
      <c r="D261" s="48"/>
      <c r="E261" s="46"/>
      <c r="F261" s="47"/>
      <c r="G261" s="79"/>
      <c r="H261" s="72"/>
      <c r="I261" s="75"/>
      <c r="J261" s="67"/>
      <c r="K261" s="48"/>
      <c r="L261" s="49"/>
      <c r="M261" s="64"/>
      <c r="N26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1" s="50">
        <f>SUM(
IF(AND(TBL_APP_LOANPOOL[[#This Row],[LOAN_PURPOSE]]&lt;&gt;"Other",TBL_APP_LOANPOOL[[#This Row],[LOAN_PURPOSE_OTHER]]&lt;&gt;""),1,0)
)</f>
        <v>0</v>
      </c>
    </row>
    <row r="262" spans="2:16" ht="26.25" customHeight="1" x14ac:dyDescent="0.25">
      <c r="B262" s="27" t="str">
        <f>IF(TBL_APP_LOANPOOL[[#This Row],[RECORD_STARTED]],IF(TBL_APP_LOANPOOL[[#This Row],[ERROR_COUNT]]&gt;0,-1,IF(TBL_APP_LOANPOOL[[#This Row],[REQ_FIELDS_POPULATED]],1,0)),"")</f>
        <v/>
      </c>
      <c r="C262" s="37">
        <f>ROW()-ROW(TBL_APP_LOANPOOL[[#Headers],[ROW_ID]])</f>
        <v>247</v>
      </c>
      <c r="D262" s="48"/>
      <c r="E262" s="46"/>
      <c r="F262" s="47"/>
      <c r="G262" s="79"/>
      <c r="H262" s="72"/>
      <c r="I262" s="75"/>
      <c r="J262" s="67"/>
      <c r="K262" s="48"/>
      <c r="L262" s="49"/>
      <c r="M262" s="64"/>
      <c r="N26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2" s="50">
        <f>SUM(
IF(AND(TBL_APP_LOANPOOL[[#This Row],[LOAN_PURPOSE]]&lt;&gt;"Other",TBL_APP_LOANPOOL[[#This Row],[LOAN_PURPOSE_OTHER]]&lt;&gt;""),1,0)
)</f>
        <v>0</v>
      </c>
    </row>
    <row r="263" spans="2:16" ht="26.25" customHeight="1" x14ac:dyDescent="0.25">
      <c r="B263" s="27" t="str">
        <f>IF(TBL_APP_LOANPOOL[[#This Row],[RECORD_STARTED]],IF(TBL_APP_LOANPOOL[[#This Row],[ERROR_COUNT]]&gt;0,-1,IF(TBL_APP_LOANPOOL[[#This Row],[REQ_FIELDS_POPULATED]],1,0)),"")</f>
        <v/>
      </c>
      <c r="C263" s="37">
        <f>ROW()-ROW(TBL_APP_LOANPOOL[[#Headers],[ROW_ID]])</f>
        <v>248</v>
      </c>
      <c r="D263" s="48"/>
      <c r="E263" s="46"/>
      <c r="F263" s="47"/>
      <c r="G263" s="79"/>
      <c r="H263" s="72"/>
      <c r="I263" s="75"/>
      <c r="J263" s="67"/>
      <c r="K263" s="48"/>
      <c r="L263" s="49"/>
      <c r="M263" s="64"/>
      <c r="N26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3" s="50">
        <f>SUM(
IF(AND(TBL_APP_LOANPOOL[[#This Row],[LOAN_PURPOSE]]&lt;&gt;"Other",TBL_APP_LOANPOOL[[#This Row],[LOAN_PURPOSE_OTHER]]&lt;&gt;""),1,0)
)</f>
        <v>0</v>
      </c>
    </row>
    <row r="264" spans="2:16" ht="26.25" customHeight="1" x14ac:dyDescent="0.25">
      <c r="B264" s="27" t="str">
        <f>IF(TBL_APP_LOANPOOL[[#This Row],[RECORD_STARTED]],IF(TBL_APP_LOANPOOL[[#This Row],[ERROR_COUNT]]&gt;0,-1,IF(TBL_APP_LOANPOOL[[#This Row],[REQ_FIELDS_POPULATED]],1,0)),"")</f>
        <v/>
      </c>
      <c r="C264" s="37">
        <f>ROW()-ROW(TBL_APP_LOANPOOL[[#Headers],[ROW_ID]])</f>
        <v>249</v>
      </c>
      <c r="D264" s="48"/>
      <c r="E264" s="46"/>
      <c r="F264" s="47"/>
      <c r="G264" s="79"/>
      <c r="H264" s="72"/>
      <c r="I264" s="75"/>
      <c r="J264" s="67"/>
      <c r="K264" s="48"/>
      <c r="L264" s="49"/>
      <c r="M264" s="64"/>
      <c r="N26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4" s="50">
        <f>SUM(
IF(AND(TBL_APP_LOANPOOL[[#This Row],[LOAN_PURPOSE]]&lt;&gt;"Other",TBL_APP_LOANPOOL[[#This Row],[LOAN_PURPOSE_OTHER]]&lt;&gt;""),1,0)
)</f>
        <v>0</v>
      </c>
    </row>
    <row r="265" spans="2:16" ht="26.25" customHeight="1" x14ac:dyDescent="0.25">
      <c r="B265" s="27" t="str">
        <f>IF(TBL_APP_LOANPOOL[[#This Row],[RECORD_STARTED]],IF(TBL_APP_LOANPOOL[[#This Row],[ERROR_COUNT]]&gt;0,-1,IF(TBL_APP_LOANPOOL[[#This Row],[REQ_FIELDS_POPULATED]],1,0)),"")</f>
        <v/>
      </c>
      <c r="C265" s="37">
        <f>ROW()-ROW(TBL_APP_LOANPOOL[[#Headers],[ROW_ID]])</f>
        <v>250</v>
      </c>
      <c r="D265" s="48"/>
      <c r="E265" s="46"/>
      <c r="F265" s="47"/>
      <c r="G265" s="79"/>
      <c r="H265" s="72"/>
      <c r="I265" s="75"/>
      <c r="J265" s="67"/>
      <c r="K265" s="48"/>
      <c r="L265" s="49"/>
      <c r="M265" s="64"/>
      <c r="N26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5" s="50">
        <f>SUM(
IF(AND(TBL_APP_LOANPOOL[[#This Row],[LOAN_PURPOSE]]&lt;&gt;"Other",TBL_APP_LOANPOOL[[#This Row],[LOAN_PURPOSE_OTHER]]&lt;&gt;""),1,0)
)</f>
        <v>0</v>
      </c>
    </row>
    <row r="266" spans="2:16" x14ac:dyDescent="0.25"/>
  </sheetData>
  <sheetProtection algorithmName="SHA-512" hashValue="2wWuGbo7Q/4KZpimTkOXdDn1xhQY2rpNeFz8quskgIK8tvpUcYj+26jAEk6COfAHoyHlzHpbsHzQRxHZk6l+aA==" saltValue="1RyHeCe5JpAhhDF8Nt89Kg==" spinCount="100000" sheet="1" objects="1" scenarios="1"/>
  <dataConsolidate/>
  <mergeCells count="17">
    <mergeCell ref="N14:P14"/>
    <mergeCell ref="B12:B13"/>
    <mergeCell ref="C12:C13"/>
    <mergeCell ref="E12:E13"/>
    <mergeCell ref="F12:F13"/>
    <mergeCell ref="H12:H13"/>
    <mergeCell ref="I12:I13"/>
    <mergeCell ref="M12:M13"/>
    <mergeCell ref="J12:J13"/>
    <mergeCell ref="K12:K13"/>
    <mergeCell ref="L12:L13"/>
    <mergeCell ref="D12:D13"/>
    <mergeCell ref="B5:E5"/>
    <mergeCell ref="B6:E6"/>
    <mergeCell ref="J11:M11"/>
    <mergeCell ref="G12:G13"/>
    <mergeCell ref="D11:I11"/>
  </mergeCells>
  <conditionalFormatting sqref="B14">
    <cfRule type="iconSet" priority="40">
      <iconSet iconSet="3Signs" showValue="0">
        <cfvo type="percent" val="0"/>
        <cfvo type="num" val="0"/>
        <cfvo type="num" val="1"/>
      </iconSet>
    </cfRule>
  </conditionalFormatting>
  <conditionalFormatting sqref="I16:I265">
    <cfRule type="expression" dxfId="27" priority="18">
      <formula>AND(H16&lt;&gt;"Other",I16&lt;&gt;"")</formula>
    </cfRule>
    <cfRule type="expression" dxfId="26" priority="19">
      <formula>(H16&lt;&gt;"Other")</formula>
    </cfRule>
  </conditionalFormatting>
  <conditionalFormatting sqref="K16:K265">
    <cfRule type="expression" dxfId="25" priority="15">
      <formula>$M16&lt;&gt;""</formula>
    </cfRule>
  </conditionalFormatting>
  <conditionalFormatting sqref="L6 I6">
    <cfRule type="cellIs" dxfId="24" priority="10" operator="equal">
      <formula>"Yes"</formula>
    </cfRule>
    <cfRule type="cellIs" dxfId="23" priority="29" operator="equal">
      <formula>"No"</formula>
    </cfRule>
  </conditionalFormatting>
  <conditionalFormatting sqref="B16:B265">
    <cfRule type="iconSet" priority="41">
      <iconSet iconSet="3Signs" showValue="0">
        <cfvo type="percent" val="0"/>
        <cfvo type="num" val="0"/>
        <cfvo type="num" val="1"/>
      </iconSet>
    </cfRule>
  </conditionalFormatting>
  <conditionalFormatting sqref="E9">
    <cfRule type="iconSet" priority="2">
      <iconSet iconSet="3Signs" showValue="0">
        <cfvo type="percent" val="0"/>
        <cfvo type="num" val="0"/>
        <cfvo type="num" val="1"/>
      </iconSet>
    </cfRule>
  </conditionalFormatting>
  <conditionalFormatting sqref="G9">
    <cfRule type="iconSet" priority="1">
      <iconSet iconSet="3Signs" showValue="0">
        <cfvo type="percent" val="0"/>
        <cfvo type="num" val="0"/>
        <cfvo type="num" val="1"/>
      </iconSet>
    </cfRule>
  </conditionalFormatting>
  <dataValidations count="9">
    <dataValidation type="date" operator="greaterThanOrEqual" allowBlank="1" showInputMessage="1" showErrorMessage="1" error="Invalid Settlement Date" sqref="E16:E265" xr:uid="{58AA3804-04CE-46C5-A942-E41F46603FC3}">
      <formula1>CONFIG_LOAN_MIN_SETTLEMENT_DATE</formula1>
    </dataValidation>
    <dataValidation type="decimal" operator="greaterThan" allowBlank="1" showInputMessage="1" showErrorMessage="1" sqref="F16:F265" xr:uid="{DE8C395F-7CE8-4AAB-A840-65286599B7B1}">
      <formula1>0</formula1>
    </dataValidation>
    <dataValidation type="list" allowBlank="1" showInputMessage="1" showErrorMessage="1" sqref="H16:H265" xr:uid="{C866617E-9474-46E7-BDCA-B2282E04069C}">
      <formula1>INDIRECT("RANGE_LOOKUP_LOANPURPOSE_"&amp;ATTR_PROG_CODE)</formula1>
    </dataValidation>
    <dataValidation type="whole" allowBlank="1" showInputMessage="1" showErrorMessage="1" sqref="L16:L265" xr:uid="{7ED0C529-3C53-433D-B429-3BEBBA4B10C2}">
      <formula1>1</formula1>
      <formula2>99999</formula2>
    </dataValidation>
    <dataValidation type="list" allowBlank="1" showInputMessage="1" showErrorMessage="1" sqref="K16:K265" xr:uid="{E5910032-005E-4D34-88C0-39F77610512E}">
      <formula1>IF($M16="",RANGE_LOOKUP_STATE_ALLSTATES,INDIRECT("RANGE_FAKE"))</formula1>
    </dataValidation>
    <dataValidation type="list" allowBlank="1" showInputMessage="1" showErrorMessage="1" sqref="M16:M265" xr:uid="{51A3FDE7-5BE0-4650-A101-7E05DB62CD51}">
      <formula1>IF($K16&lt;&gt;"",INDIRECT("RANGE_LOOKUP_COUNTY_"&amp;$K16),INDIRECT("RANGE_LOOKUP_COUNTY_PLACEHOLDER"))</formula1>
    </dataValidation>
    <dataValidation type="textLength" operator="lessThanOrEqual" allowBlank="1" showInputMessage="1" showErrorMessage="1" error="Text length must not exceed 50 characters." sqref="I16:J265" xr:uid="{09DB0456-8327-4863-8C85-863F2964B03E}">
      <formula1>50</formula1>
    </dataValidation>
    <dataValidation type="decimal" allowBlank="1" showInputMessage="1" showErrorMessage="1" error="Invalid Interest Rate" sqref="G16:G265" xr:uid="{5D3ABB74-4167-43D0-B876-58962CA6520E}">
      <formula1>0</formula1>
      <formula2>CONFIG_LOAN_RATE_CAP</formula2>
    </dataValidation>
    <dataValidation type="list" allowBlank="1" showInputMessage="1" showErrorMessage="1" sqref="D16:D265" xr:uid="{B9343394-3C91-40C2-83DC-6318F4981245}">
      <formula1>RANGE_LOOKUP_LOANSEC_TYPE</formula1>
    </dataValidation>
  </dataValidations>
  <pageMargins left="0.7" right="0.7" top="0.75" bottom="0.75" header="0.3" footer="0.3"/>
  <pageSetup scale="47" fitToHeight="0"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5482-52D8-4A99-96C9-4BCDA3E96862}">
  <sheetPr codeName="Sheet6">
    <tabColor theme="8" tint="0.79998168889431442"/>
    <pageSetUpPr fitToPage="1"/>
  </sheetPr>
  <dimension ref="A1:AC27"/>
  <sheetViews>
    <sheetView showGridLines="0" showRowColHeaders="0" zoomScaleNormal="100" workbookViewId="0">
      <selection activeCell="B11" sqref="B11"/>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39.75" customHeight="1" x14ac:dyDescent="0.25">
      <c r="B5" s="119" t="s">
        <v>5534</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row r="22" customFormat="1" ht="15" hidden="1" customHeight="1" x14ac:dyDescent="0.25"/>
    <row r="23" customFormat="1" ht="15" hidden="1" customHeight="1" x14ac:dyDescent="0.25"/>
    <row r="24" customFormat="1" ht="15" hidden="1" customHeight="1" x14ac:dyDescent="0.25"/>
    <row r="25" customFormat="1" ht="15" hidden="1" customHeight="1" x14ac:dyDescent="0.25"/>
    <row r="26" customFormat="1" ht="15" hidden="1" customHeight="1" x14ac:dyDescent="0.25"/>
    <row r="27" customFormat="1" ht="15" hidden="1" customHeight="1" x14ac:dyDescent="0.25"/>
  </sheetData>
  <sheetProtection algorithmName="SHA-512" hashValue="iIfHAz437XCj1ToZ0MJZFEUm2Uuy3jc6uBpwj+zVbUvN9FFPuQR5Go/m7ZovSdrWzvFTBPUbJQ8KTzAn/hksNA==" saltValue="YT1fnQwOxT4kQhn7rIh5D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2FD9-DE36-4B11-9812-612A3EF83DBE}">
  <sheetPr codeName="Sheet7">
    <tabColor theme="8" tint="0.79998168889431442"/>
    <pageSetUpPr fitToPage="1"/>
  </sheetPr>
  <dimension ref="A1:AC21"/>
  <sheetViews>
    <sheetView showGridLines="0" showRowColHeaders="0" zoomScaleNormal="100" workbookViewId="0">
      <selection activeCell="B11" sqref="B11"/>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38.25" customHeight="1" x14ac:dyDescent="0.25">
      <c r="B5" s="119" t="s">
        <v>5535</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sheetData>
  <sheetProtection algorithmName="SHA-512" hashValue="Hi5f8HUO+tDLPtj8DZoHftcYLu7flWBD/XUAkPtBRd+xJ/nhl72vlQV2mo/a8qi9q/bYbP4DY1DuhE41orvD6A==" saltValue="5d2CcMM4SQdRN5SxqApXQ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8787-848B-489B-BE13-CCCA07575F19}">
  <sheetPr codeName="Sheet8">
    <tabColor theme="8" tint="0.79998168889431442"/>
    <pageSetUpPr fitToPage="1"/>
  </sheetPr>
  <dimension ref="A1:AC21"/>
  <sheetViews>
    <sheetView showGridLines="0" showRowColHeaders="0" zoomScaleNormal="100" workbookViewId="0">
      <selection activeCell="D6" sqref="D6"/>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22.5" customHeight="1" x14ac:dyDescent="0.25">
      <c r="B5" s="119" t="s">
        <v>5536</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sheetData>
  <sheetProtection algorithmName="SHA-512" hashValue="66S7N0KPYLmScZMLvb/0NF4XtCy7VyFl3k07xzGHnii0DSTEam9MMUakSlfTcVOPiu5hbF1enWZw9G70WskJ3Q==" saltValue="7ldvBGnjDuMJApuDBFDHU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5707-F865-4AB9-A4AC-4B671E979544}">
  <sheetPr codeName="Sheet10">
    <tabColor theme="8" tint="0.79998168889431442"/>
    <pageSetUpPr fitToPage="1"/>
  </sheetPr>
  <dimension ref="A1:AC21"/>
  <sheetViews>
    <sheetView showGridLines="0" showRowColHeaders="0" zoomScaleNormal="100" workbookViewId="0">
      <selection activeCell="B11" sqref="B11"/>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23.25" customHeight="1" x14ac:dyDescent="0.25">
      <c r="B5" s="119" t="s">
        <v>5537</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sheetData>
  <sheetProtection algorithmName="SHA-512" hashValue="wN9y+CXElvfKiOpDhc+vKVaY+ckK46scF/3x7miQ2ffW/kfEhQ2AevoIwagT4r+COSfystYAdVWbezwua3vPwg==" saltValue="zHTyxNUxFpvzQ1I11icOO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7"/>
  </sheetPr>
  <dimension ref="A1:Y3262"/>
  <sheetViews>
    <sheetView workbookViewId="0">
      <pane ySplit="2" topLeftCell="A3" activePane="bottomLeft" state="frozen"/>
      <selection pane="bottomLeft"/>
    </sheetView>
  </sheetViews>
  <sheetFormatPr defaultRowHeight="15" x14ac:dyDescent="0.25"/>
  <cols>
    <col min="1" max="1" width="18.5703125" customWidth="1"/>
    <col min="2" max="2" width="32.140625" customWidth="1"/>
    <col min="3" max="3" width="46.5703125" customWidth="1"/>
    <col min="4" max="4" width="4.7109375" customWidth="1"/>
    <col min="5" max="5" width="28.7109375" customWidth="1"/>
    <col min="6" max="7" width="19" customWidth="1"/>
    <col min="8" max="8" width="4.7109375" customWidth="1"/>
    <col min="9" max="9" width="40" bestFit="1" customWidth="1"/>
    <col min="10" max="10" width="24.42578125" bestFit="1" customWidth="1"/>
    <col min="11" max="11" width="4.7109375" customWidth="1"/>
    <col min="12" max="12" width="17" customWidth="1"/>
    <col min="13" max="13" width="14.5703125" customWidth="1"/>
    <col min="14" max="14" width="22.7109375" customWidth="1"/>
    <col min="15" max="15" width="4.7109375" customWidth="1"/>
    <col min="16" max="16" width="42.28515625" bestFit="1" customWidth="1"/>
    <col min="17" max="17" width="4.7109375" customWidth="1"/>
    <col min="18" max="18" width="47.140625" bestFit="1" customWidth="1"/>
    <col min="19" max="19" width="4.7109375" customWidth="1"/>
    <col min="20" max="20" width="37.140625" customWidth="1"/>
    <col min="21" max="21" width="53.5703125" customWidth="1"/>
    <col min="22" max="22" width="4.7109375" customWidth="1"/>
    <col min="23" max="23" width="28.42578125" bestFit="1" customWidth="1"/>
    <col min="24" max="24" width="4.7109375" customWidth="1"/>
    <col min="25" max="25" width="31" bestFit="1" customWidth="1"/>
    <col min="26" max="26" width="4.7109375" customWidth="1"/>
  </cols>
  <sheetData>
    <row r="1" spans="1:25" x14ac:dyDescent="0.25">
      <c r="A1" s="1" t="s">
        <v>3</v>
      </c>
      <c r="E1" s="1" t="s">
        <v>15</v>
      </c>
      <c r="I1" s="1" t="s">
        <v>5367</v>
      </c>
      <c r="L1" s="1" t="s">
        <v>130</v>
      </c>
      <c r="P1" s="1" t="s">
        <v>5369</v>
      </c>
      <c r="R1" s="1" t="s">
        <v>5476</v>
      </c>
      <c r="T1" s="1" t="s">
        <v>5374</v>
      </c>
      <c r="W1" s="1" t="s">
        <v>5376</v>
      </c>
      <c r="Y1" s="1" t="s">
        <v>5380</v>
      </c>
    </row>
    <row r="2" spans="1:25" x14ac:dyDescent="0.25">
      <c r="A2" t="s">
        <v>0</v>
      </c>
      <c r="B2" t="s">
        <v>2</v>
      </c>
      <c r="C2" t="s">
        <v>1</v>
      </c>
      <c r="E2" t="s">
        <v>16</v>
      </c>
      <c r="F2" s="2" t="s">
        <v>9</v>
      </c>
      <c r="G2" s="2" t="s">
        <v>5458</v>
      </c>
      <c r="I2" t="s">
        <v>17</v>
      </c>
      <c r="J2" t="s">
        <v>71</v>
      </c>
      <c r="L2" t="s">
        <v>34</v>
      </c>
      <c r="M2" t="s">
        <v>17</v>
      </c>
      <c r="N2" t="s">
        <v>132</v>
      </c>
      <c r="P2" t="s">
        <v>5368</v>
      </c>
      <c r="R2" t="s">
        <v>5477</v>
      </c>
      <c r="T2" t="s">
        <v>0</v>
      </c>
      <c r="U2" t="s">
        <v>5375</v>
      </c>
      <c r="W2" t="s">
        <v>5377</v>
      </c>
      <c r="Y2" t="s">
        <v>5381</v>
      </c>
    </row>
    <row r="3" spans="1:25" x14ac:dyDescent="0.25">
      <c r="A3" t="s">
        <v>5462</v>
      </c>
      <c r="B3" t="s">
        <v>5462</v>
      </c>
      <c r="C3" t="s">
        <v>5471</v>
      </c>
      <c r="E3" t="s">
        <v>5465</v>
      </c>
      <c r="F3" s="3" t="s">
        <v>5472</v>
      </c>
      <c r="G3" s="3" t="s">
        <v>5473</v>
      </c>
      <c r="I3" t="s">
        <v>23</v>
      </c>
      <c r="J3" t="s">
        <v>80</v>
      </c>
      <c r="L3" t="s">
        <v>134</v>
      </c>
      <c r="M3" t="s">
        <v>22</v>
      </c>
      <c r="N3" t="s">
        <v>133</v>
      </c>
      <c r="P3" t="s">
        <v>131</v>
      </c>
      <c r="R3" t="s">
        <v>5478</v>
      </c>
      <c r="T3" t="s">
        <v>5465</v>
      </c>
      <c r="U3" t="s">
        <v>5509</v>
      </c>
      <c r="W3" t="s">
        <v>5378</v>
      </c>
      <c r="Y3" t="s">
        <v>5378</v>
      </c>
    </row>
    <row r="4" spans="1:25" x14ac:dyDescent="0.25">
      <c r="A4" t="s">
        <v>5466</v>
      </c>
      <c r="B4" t="s">
        <v>5466</v>
      </c>
      <c r="C4" t="s">
        <v>5469</v>
      </c>
      <c r="E4" t="s">
        <v>5466</v>
      </c>
      <c r="F4" s="3" t="s">
        <v>5472</v>
      </c>
      <c r="G4" s="3" t="s">
        <v>5474</v>
      </c>
      <c r="I4" t="s">
        <v>22</v>
      </c>
      <c r="J4" t="s">
        <v>81</v>
      </c>
      <c r="L4" t="s">
        <v>136</v>
      </c>
      <c r="M4" t="s">
        <v>22</v>
      </c>
      <c r="N4" t="s">
        <v>135</v>
      </c>
      <c r="R4" t="s">
        <v>5479</v>
      </c>
      <c r="T4" t="s">
        <v>5465</v>
      </c>
      <c r="U4" t="s">
        <v>5510</v>
      </c>
      <c r="W4" t="s">
        <v>5379</v>
      </c>
      <c r="Y4" t="s">
        <v>5379</v>
      </c>
    </row>
    <row r="5" spans="1:25" x14ac:dyDescent="0.25">
      <c r="A5" t="s">
        <v>5467</v>
      </c>
      <c r="B5" t="s">
        <v>5467</v>
      </c>
      <c r="C5" t="s">
        <v>5470</v>
      </c>
      <c r="E5" t="s">
        <v>5467</v>
      </c>
      <c r="F5" s="3" t="s">
        <v>5472</v>
      </c>
      <c r="G5" s="3" t="s">
        <v>5475</v>
      </c>
      <c r="I5" t="s">
        <v>25</v>
      </c>
      <c r="J5" t="s">
        <v>82</v>
      </c>
      <c r="L5" t="s">
        <v>138</v>
      </c>
      <c r="M5" t="s">
        <v>22</v>
      </c>
      <c r="N5" t="s">
        <v>137</v>
      </c>
      <c r="T5" t="s">
        <v>5465</v>
      </c>
      <c r="U5" t="s">
        <v>5511</v>
      </c>
      <c r="Y5" t="s">
        <v>5382</v>
      </c>
    </row>
    <row r="6" spans="1:25" x14ac:dyDescent="0.25">
      <c r="A6" t="s">
        <v>5465</v>
      </c>
      <c r="B6" t="s">
        <v>5465</v>
      </c>
      <c r="C6" t="s">
        <v>5468</v>
      </c>
      <c r="E6" t="s">
        <v>5462</v>
      </c>
      <c r="F6" s="3" t="s">
        <v>5472</v>
      </c>
      <c r="G6" s="3" t="s">
        <v>5463</v>
      </c>
      <c r="I6" t="s">
        <v>24</v>
      </c>
      <c r="J6" t="s">
        <v>83</v>
      </c>
      <c r="L6" t="s">
        <v>140</v>
      </c>
      <c r="M6" t="s">
        <v>22</v>
      </c>
      <c r="N6" t="s">
        <v>139</v>
      </c>
      <c r="T6" t="s">
        <v>5465</v>
      </c>
      <c r="U6" t="s">
        <v>5512</v>
      </c>
    </row>
    <row r="7" spans="1:25" x14ac:dyDescent="0.25">
      <c r="I7" t="s">
        <v>26</v>
      </c>
      <c r="J7" t="s">
        <v>84</v>
      </c>
      <c r="L7" t="s">
        <v>142</v>
      </c>
      <c r="M7" t="s">
        <v>22</v>
      </c>
      <c r="N7" t="s">
        <v>141</v>
      </c>
      <c r="T7" t="s">
        <v>5465</v>
      </c>
      <c r="U7" t="s">
        <v>5513</v>
      </c>
    </row>
    <row r="8" spans="1:25" x14ac:dyDescent="0.25">
      <c r="I8" t="s">
        <v>27</v>
      </c>
      <c r="J8" t="s">
        <v>85</v>
      </c>
      <c r="L8" t="s">
        <v>144</v>
      </c>
      <c r="M8" t="s">
        <v>22</v>
      </c>
      <c r="N8" t="s">
        <v>143</v>
      </c>
      <c r="T8" t="s">
        <v>5465</v>
      </c>
      <c r="U8" t="s">
        <v>5514</v>
      </c>
    </row>
    <row r="9" spans="1:25" x14ac:dyDescent="0.25">
      <c r="I9" t="s">
        <v>28</v>
      </c>
      <c r="J9" t="s">
        <v>86</v>
      </c>
      <c r="L9" t="s">
        <v>146</v>
      </c>
      <c r="M9" t="s">
        <v>22</v>
      </c>
      <c r="N9" t="s">
        <v>145</v>
      </c>
      <c r="T9" t="s">
        <v>5465</v>
      </c>
      <c r="U9" t="s">
        <v>5515</v>
      </c>
    </row>
    <row r="10" spans="1:25" x14ac:dyDescent="0.25">
      <c r="I10" t="s">
        <v>29</v>
      </c>
      <c r="J10" t="s">
        <v>728</v>
      </c>
      <c r="L10" t="s">
        <v>148</v>
      </c>
      <c r="M10" t="s">
        <v>22</v>
      </c>
      <c r="N10" t="s">
        <v>147</v>
      </c>
      <c r="T10" t="s">
        <v>5465</v>
      </c>
      <c r="U10" t="s">
        <v>5373</v>
      </c>
    </row>
    <row r="11" spans="1:25" x14ac:dyDescent="0.25">
      <c r="I11" t="s">
        <v>30</v>
      </c>
      <c r="J11" t="s">
        <v>87</v>
      </c>
      <c r="L11" t="s">
        <v>150</v>
      </c>
      <c r="M11" t="s">
        <v>22</v>
      </c>
      <c r="N11" t="s">
        <v>149</v>
      </c>
      <c r="T11" t="s">
        <v>5466</v>
      </c>
      <c r="U11" t="s">
        <v>5516</v>
      </c>
    </row>
    <row r="12" spans="1:25" x14ac:dyDescent="0.25">
      <c r="A12" s="4"/>
      <c r="I12" t="s">
        <v>31</v>
      </c>
      <c r="J12" t="s">
        <v>88</v>
      </c>
      <c r="L12" t="s">
        <v>152</v>
      </c>
      <c r="M12" t="s">
        <v>22</v>
      </c>
      <c r="N12" t="s">
        <v>151</v>
      </c>
      <c r="T12" t="s">
        <v>5466</v>
      </c>
      <c r="U12" t="s">
        <v>5517</v>
      </c>
    </row>
    <row r="13" spans="1:25" x14ac:dyDescent="0.25">
      <c r="I13" t="s">
        <v>32</v>
      </c>
      <c r="J13" t="s">
        <v>89</v>
      </c>
      <c r="L13" t="s">
        <v>154</v>
      </c>
      <c r="M13" t="s">
        <v>22</v>
      </c>
      <c r="N13" t="s">
        <v>153</v>
      </c>
      <c r="T13" t="s">
        <v>5466</v>
      </c>
      <c r="U13" t="s">
        <v>5518</v>
      </c>
    </row>
    <row r="14" spans="1:25" x14ac:dyDescent="0.25">
      <c r="I14" t="s">
        <v>33</v>
      </c>
      <c r="J14" t="s">
        <v>90</v>
      </c>
      <c r="L14" t="s">
        <v>156</v>
      </c>
      <c r="M14" t="s">
        <v>22</v>
      </c>
      <c r="N14" t="s">
        <v>155</v>
      </c>
      <c r="T14" t="s">
        <v>5466</v>
      </c>
      <c r="U14" t="s">
        <v>5519</v>
      </c>
    </row>
    <row r="15" spans="1:25" x14ac:dyDescent="0.25">
      <c r="I15" t="s">
        <v>37</v>
      </c>
      <c r="J15" t="s">
        <v>91</v>
      </c>
      <c r="L15" t="s">
        <v>158</v>
      </c>
      <c r="M15" t="s">
        <v>22</v>
      </c>
      <c r="N15" t="s">
        <v>157</v>
      </c>
      <c r="T15" t="s">
        <v>5466</v>
      </c>
      <c r="U15" t="s">
        <v>5520</v>
      </c>
    </row>
    <row r="16" spans="1:25" x14ac:dyDescent="0.25">
      <c r="I16" t="s">
        <v>34</v>
      </c>
      <c r="J16" t="s">
        <v>92</v>
      </c>
      <c r="L16" t="s">
        <v>160</v>
      </c>
      <c r="M16" t="s">
        <v>22</v>
      </c>
      <c r="N16" t="s">
        <v>159</v>
      </c>
      <c r="T16" t="s">
        <v>5466</v>
      </c>
      <c r="U16" t="s">
        <v>5373</v>
      </c>
    </row>
    <row r="17" spans="9:21" x14ac:dyDescent="0.25">
      <c r="I17" t="s">
        <v>35</v>
      </c>
      <c r="J17" t="s">
        <v>93</v>
      </c>
      <c r="L17" t="s">
        <v>162</v>
      </c>
      <c r="M17" t="s">
        <v>22</v>
      </c>
      <c r="N17" t="s">
        <v>161</v>
      </c>
      <c r="T17" t="s">
        <v>5467</v>
      </c>
      <c r="U17" t="s">
        <v>5521</v>
      </c>
    </row>
    <row r="18" spans="9:21" x14ac:dyDescent="0.25">
      <c r="I18" t="s">
        <v>36</v>
      </c>
      <c r="J18" t="s">
        <v>94</v>
      </c>
      <c r="L18" t="s">
        <v>164</v>
      </c>
      <c r="M18" t="s">
        <v>22</v>
      </c>
      <c r="N18" t="s">
        <v>163</v>
      </c>
      <c r="T18" t="s">
        <v>5467</v>
      </c>
      <c r="U18" t="s">
        <v>5529</v>
      </c>
    </row>
    <row r="19" spans="9:21" x14ac:dyDescent="0.25">
      <c r="I19" t="s">
        <v>38</v>
      </c>
      <c r="J19" t="s">
        <v>95</v>
      </c>
      <c r="L19" t="s">
        <v>166</v>
      </c>
      <c r="M19" t="s">
        <v>22</v>
      </c>
      <c r="N19" t="s">
        <v>165</v>
      </c>
      <c r="T19" t="s">
        <v>5467</v>
      </c>
      <c r="U19" t="s">
        <v>5522</v>
      </c>
    </row>
    <row r="20" spans="9:21" x14ac:dyDescent="0.25">
      <c r="I20" t="s">
        <v>39</v>
      </c>
      <c r="J20" t="s">
        <v>96</v>
      </c>
      <c r="L20" t="s">
        <v>168</v>
      </c>
      <c r="M20" t="s">
        <v>22</v>
      </c>
      <c r="N20" t="s">
        <v>167</v>
      </c>
      <c r="T20" t="s">
        <v>5467</v>
      </c>
      <c r="U20" t="s">
        <v>5523</v>
      </c>
    </row>
    <row r="21" spans="9:21" x14ac:dyDescent="0.25">
      <c r="I21" t="s">
        <v>40</v>
      </c>
      <c r="J21" t="s">
        <v>97</v>
      </c>
      <c r="L21" t="s">
        <v>170</v>
      </c>
      <c r="M21" t="s">
        <v>22</v>
      </c>
      <c r="N21" t="s">
        <v>169</v>
      </c>
      <c r="T21" t="s">
        <v>5467</v>
      </c>
      <c r="U21" t="s">
        <v>5524</v>
      </c>
    </row>
    <row r="22" spans="9:21" x14ac:dyDescent="0.25">
      <c r="I22" t="s">
        <v>43</v>
      </c>
      <c r="J22" t="s">
        <v>98</v>
      </c>
      <c r="L22" t="s">
        <v>172</v>
      </c>
      <c r="M22" t="s">
        <v>22</v>
      </c>
      <c r="N22" t="s">
        <v>171</v>
      </c>
      <c r="T22" t="s">
        <v>5467</v>
      </c>
      <c r="U22" t="s">
        <v>5525</v>
      </c>
    </row>
    <row r="23" spans="9:21" x14ac:dyDescent="0.25">
      <c r="I23" t="s">
        <v>42</v>
      </c>
      <c r="J23" t="s">
        <v>99</v>
      </c>
      <c r="L23" t="s">
        <v>174</v>
      </c>
      <c r="M23" t="s">
        <v>22</v>
      </c>
      <c r="N23" t="s">
        <v>173</v>
      </c>
      <c r="T23" t="s">
        <v>5467</v>
      </c>
      <c r="U23" t="s">
        <v>5526</v>
      </c>
    </row>
    <row r="24" spans="9:21" x14ac:dyDescent="0.25">
      <c r="I24" t="s">
        <v>41</v>
      </c>
      <c r="J24" t="s">
        <v>100</v>
      </c>
      <c r="L24" t="s">
        <v>176</v>
      </c>
      <c r="M24" t="s">
        <v>22</v>
      </c>
      <c r="N24" t="s">
        <v>175</v>
      </c>
      <c r="T24" t="s">
        <v>5467</v>
      </c>
      <c r="U24" t="s">
        <v>5527</v>
      </c>
    </row>
    <row r="25" spans="9:21" x14ac:dyDescent="0.25">
      <c r="I25" t="s">
        <v>44</v>
      </c>
      <c r="J25" t="s">
        <v>101</v>
      </c>
      <c r="L25" t="s">
        <v>178</v>
      </c>
      <c r="M25" t="s">
        <v>22</v>
      </c>
      <c r="N25" t="s">
        <v>177</v>
      </c>
      <c r="T25" t="s">
        <v>5467</v>
      </c>
      <c r="U25" t="s">
        <v>5528</v>
      </c>
    </row>
    <row r="26" spans="9:21" x14ac:dyDescent="0.25">
      <c r="I26" t="s">
        <v>45</v>
      </c>
      <c r="J26" t="s">
        <v>102</v>
      </c>
      <c r="L26" t="s">
        <v>180</v>
      </c>
      <c r="M26" t="s">
        <v>22</v>
      </c>
      <c r="N26" t="s">
        <v>179</v>
      </c>
      <c r="T26" t="s">
        <v>5467</v>
      </c>
      <c r="U26" t="s">
        <v>5373</v>
      </c>
    </row>
    <row r="27" spans="9:21" x14ac:dyDescent="0.25">
      <c r="I27" t="s">
        <v>47</v>
      </c>
      <c r="J27" t="s">
        <v>103</v>
      </c>
      <c r="L27" t="s">
        <v>182</v>
      </c>
      <c r="M27" t="s">
        <v>22</v>
      </c>
      <c r="N27" t="s">
        <v>181</v>
      </c>
      <c r="T27" t="s">
        <v>5462</v>
      </c>
      <c r="U27" t="s">
        <v>5500</v>
      </c>
    </row>
    <row r="28" spans="9:21" x14ac:dyDescent="0.25">
      <c r="I28" t="s">
        <v>46</v>
      </c>
      <c r="J28" t="s">
        <v>104</v>
      </c>
      <c r="L28" t="s">
        <v>184</v>
      </c>
      <c r="M28" t="s">
        <v>22</v>
      </c>
      <c r="N28" t="s">
        <v>183</v>
      </c>
      <c r="T28" t="s">
        <v>5462</v>
      </c>
      <c r="U28" t="s">
        <v>5501</v>
      </c>
    </row>
    <row r="29" spans="9:21" x14ac:dyDescent="0.25">
      <c r="I29" t="s">
        <v>48</v>
      </c>
      <c r="J29" t="s">
        <v>105</v>
      </c>
      <c r="L29" t="s">
        <v>186</v>
      </c>
      <c r="M29" t="s">
        <v>22</v>
      </c>
      <c r="N29" t="s">
        <v>185</v>
      </c>
      <c r="T29" t="s">
        <v>5462</v>
      </c>
      <c r="U29" t="s">
        <v>5502</v>
      </c>
    </row>
    <row r="30" spans="9:21" x14ac:dyDescent="0.25">
      <c r="I30" t="s">
        <v>53</v>
      </c>
      <c r="J30" t="s">
        <v>106</v>
      </c>
      <c r="L30" t="s">
        <v>188</v>
      </c>
      <c r="M30" t="s">
        <v>22</v>
      </c>
      <c r="N30" t="s">
        <v>187</v>
      </c>
      <c r="T30" t="s">
        <v>5462</v>
      </c>
      <c r="U30" t="s">
        <v>5503</v>
      </c>
    </row>
    <row r="31" spans="9:21" x14ac:dyDescent="0.25">
      <c r="I31" t="s">
        <v>54</v>
      </c>
      <c r="J31" t="s">
        <v>107</v>
      </c>
      <c r="L31" t="s">
        <v>190</v>
      </c>
      <c r="M31" t="s">
        <v>22</v>
      </c>
      <c r="N31" t="s">
        <v>189</v>
      </c>
      <c r="T31" t="s">
        <v>5462</v>
      </c>
      <c r="U31" t="s">
        <v>5504</v>
      </c>
    </row>
    <row r="32" spans="9:21" x14ac:dyDescent="0.25">
      <c r="I32" t="s">
        <v>49</v>
      </c>
      <c r="J32" t="s">
        <v>108</v>
      </c>
      <c r="L32" t="s">
        <v>192</v>
      </c>
      <c r="M32" t="s">
        <v>22</v>
      </c>
      <c r="N32" t="s">
        <v>191</v>
      </c>
      <c r="T32" t="s">
        <v>5462</v>
      </c>
      <c r="U32" t="s">
        <v>5505</v>
      </c>
    </row>
    <row r="33" spans="9:21" x14ac:dyDescent="0.25">
      <c r="I33" t="s">
        <v>51</v>
      </c>
      <c r="J33" t="s">
        <v>109</v>
      </c>
      <c r="L33" t="s">
        <v>194</v>
      </c>
      <c r="M33" t="s">
        <v>22</v>
      </c>
      <c r="N33" t="s">
        <v>193</v>
      </c>
      <c r="T33" t="s">
        <v>5462</v>
      </c>
      <c r="U33" t="s">
        <v>5506</v>
      </c>
    </row>
    <row r="34" spans="9:21" x14ac:dyDescent="0.25">
      <c r="I34" t="s">
        <v>18</v>
      </c>
      <c r="J34" t="s">
        <v>110</v>
      </c>
      <c r="L34" t="s">
        <v>196</v>
      </c>
      <c r="M34" t="s">
        <v>22</v>
      </c>
      <c r="N34" t="s">
        <v>195</v>
      </c>
      <c r="T34" t="s">
        <v>5462</v>
      </c>
      <c r="U34" t="s">
        <v>5507</v>
      </c>
    </row>
    <row r="35" spans="9:21" x14ac:dyDescent="0.25">
      <c r="I35" t="s">
        <v>52</v>
      </c>
      <c r="J35" t="s">
        <v>111</v>
      </c>
      <c r="L35" t="s">
        <v>198</v>
      </c>
      <c r="M35" t="s">
        <v>22</v>
      </c>
      <c r="N35" t="s">
        <v>197</v>
      </c>
      <c r="T35" t="s">
        <v>5462</v>
      </c>
      <c r="U35" t="s">
        <v>5508</v>
      </c>
    </row>
    <row r="36" spans="9:21" x14ac:dyDescent="0.25">
      <c r="I36" t="s">
        <v>50</v>
      </c>
      <c r="J36" t="s">
        <v>112</v>
      </c>
      <c r="L36" t="s">
        <v>200</v>
      </c>
      <c r="M36" t="s">
        <v>22</v>
      </c>
      <c r="N36" t="s">
        <v>199</v>
      </c>
      <c r="T36" t="s">
        <v>5462</v>
      </c>
      <c r="U36" t="s">
        <v>5373</v>
      </c>
    </row>
    <row r="37" spans="9:21" x14ac:dyDescent="0.25">
      <c r="I37" t="s">
        <v>19</v>
      </c>
      <c r="J37" t="s">
        <v>113</v>
      </c>
      <c r="L37" t="s">
        <v>202</v>
      </c>
      <c r="M37" t="s">
        <v>22</v>
      </c>
      <c r="N37" t="s">
        <v>201</v>
      </c>
    </row>
    <row r="38" spans="9:21" x14ac:dyDescent="0.25">
      <c r="I38" t="s">
        <v>55</v>
      </c>
      <c r="J38" t="s">
        <v>114</v>
      </c>
      <c r="L38" t="s">
        <v>204</v>
      </c>
      <c r="M38" t="s">
        <v>22</v>
      </c>
      <c r="N38" t="s">
        <v>203</v>
      </c>
    </row>
    <row r="39" spans="9:21" x14ac:dyDescent="0.25">
      <c r="I39" t="s">
        <v>56</v>
      </c>
      <c r="J39" t="s">
        <v>115</v>
      </c>
      <c r="L39" t="s">
        <v>206</v>
      </c>
      <c r="M39" t="s">
        <v>22</v>
      </c>
      <c r="N39" t="s">
        <v>205</v>
      </c>
    </row>
    <row r="40" spans="9:21" x14ac:dyDescent="0.25">
      <c r="I40" t="s">
        <v>57</v>
      </c>
      <c r="J40" t="s">
        <v>116</v>
      </c>
      <c r="L40" t="s">
        <v>208</v>
      </c>
      <c r="M40" t="s">
        <v>22</v>
      </c>
      <c r="N40" t="s">
        <v>207</v>
      </c>
    </row>
    <row r="41" spans="9:21" x14ac:dyDescent="0.25">
      <c r="I41" t="s">
        <v>58</v>
      </c>
      <c r="J41" t="s">
        <v>117</v>
      </c>
      <c r="L41" t="s">
        <v>210</v>
      </c>
      <c r="M41" t="s">
        <v>22</v>
      </c>
      <c r="N41" t="s">
        <v>209</v>
      </c>
    </row>
    <row r="42" spans="9:21" x14ac:dyDescent="0.25">
      <c r="I42" t="s">
        <v>59</v>
      </c>
      <c r="J42" t="s">
        <v>118</v>
      </c>
      <c r="L42" t="s">
        <v>212</v>
      </c>
      <c r="M42" t="s">
        <v>22</v>
      </c>
      <c r="N42" t="s">
        <v>211</v>
      </c>
    </row>
    <row r="43" spans="9:21" x14ac:dyDescent="0.25">
      <c r="I43" t="s">
        <v>60</v>
      </c>
      <c r="J43" t="s">
        <v>119</v>
      </c>
      <c r="L43" t="s">
        <v>214</v>
      </c>
      <c r="M43" t="s">
        <v>22</v>
      </c>
      <c r="N43" t="s">
        <v>213</v>
      </c>
    </row>
    <row r="44" spans="9:21" x14ac:dyDescent="0.25">
      <c r="I44" t="s">
        <v>61</v>
      </c>
      <c r="J44" t="s">
        <v>120</v>
      </c>
      <c r="L44" t="s">
        <v>216</v>
      </c>
      <c r="M44" t="s">
        <v>22</v>
      </c>
      <c r="N44" t="s">
        <v>215</v>
      </c>
    </row>
    <row r="45" spans="9:21" x14ac:dyDescent="0.25">
      <c r="I45" t="s">
        <v>62</v>
      </c>
      <c r="J45" t="s">
        <v>121</v>
      </c>
      <c r="L45" t="s">
        <v>218</v>
      </c>
      <c r="M45" t="s">
        <v>22</v>
      </c>
      <c r="N45" t="s">
        <v>217</v>
      </c>
    </row>
    <row r="46" spans="9:21" x14ac:dyDescent="0.25">
      <c r="I46" t="s">
        <v>63</v>
      </c>
      <c r="J46" t="s">
        <v>122</v>
      </c>
      <c r="L46" t="s">
        <v>220</v>
      </c>
      <c r="M46" t="s">
        <v>22</v>
      </c>
      <c r="N46" t="s">
        <v>219</v>
      </c>
    </row>
    <row r="47" spans="9:21" x14ac:dyDescent="0.25">
      <c r="I47" t="s">
        <v>64</v>
      </c>
      <c r="J47" t="s">
        <v>123</v>
      </c>
      <c r="L47" t="s">
        <v>222</v>
      </c>
      <c r="M47" t="s">
        <v>22</v>
      </c>
      <c r="N47" t="s">
        <v>221</v>
      </c>
    </row>
    <row r="48" spans="9:21" x14ac:dyDescent="0.25">
      <c r="I48" t="s">
        <v>66</v>
      </c>
      <c r="J48" t="s">
        <v>124</v>
      </c>
      <c r="L48" t="s">
        <v>224</v>
      </c>
      <c r="M48" t="s">
        <v>22</v>
      </c>
      <c r="N48" t="s">
        <v>223</v>
      </c>
    </row>
    <row r="49" spans="9:14" x14ac:dyDescent="0.25">
      <c r="I49" t="s">
        <v>65</v>
      </c>
      <c r="J49" t="s">
        <v>125</v>
      </c>
      <c r="L49" t="s">
        <v>226</v>
      </c>
      <c r="M49" t="s">
        <v>22</v>
      </c>
      <c r="N49" t="s">
        <v>225</v>
      </c>
    </row>
    <row r="50" spans="9:14" x14ac:dyDescent="0.25">
      <c r="I50" t="s">
        <v>67</v>
      </c>
      <c r="J50" t="s">
        <v>126</v>
      </c>
      <c r="L50" t="s">
        <v>228</v>
      </c>
      <c r="M50" t="s">
        <v>22</v>
      </c>
      <c r="N50" t="s">
        <v>227</v>
      </c>
    </row>
    <row r="51" spans="9:14" x14ac:dyDescent="0.25">
      <c r="I51" t="s">
        <v>69</v>
      </c>
      <c r="J51" t="s">
        <v>127</v>
      </c>
      <c r="L51" t="s">
        <v>230</v>
      </c>
      <c r="M51" t="s">
        <v>22</v>
      </c>
      <c r="N51" t="s">
        <v>229</v>
      </c>
    </row>
    <row r="52" spans="9:14" x14ac:dyDescent="0.25">
      <c r="I52" t="s">
        <v>68</v>
      </c>
      <c r="J52" t="s">
        <v>128</v>
      </c>
      <c r="L52" t="s">
        <v>232</v>
      </c>
      <c r="M52" t="s">
        <v>22</v>
      </c>
      <c r="N52" t="s">
        <v>231</v>
      </c>
    </row>
    <row r="53" spans="9:14" x14ac:dyDescent="0.25">
      <c r="I53" t="s">
        <v>70</v>
      </c>
      <c r="J53" t="s">
        <v>129</v>
      </c>
      <c r="L53" t="s">
        <v>234</v>
      </c>
      <c r="M53" t="s">
        <v>22</v>
      </c>
      <c r="N53" t="s">
        <v>233</v>
      </c>
    </row>
    <row r="54" spans="9:14" x14ac:dyDescent="0.25">
      <c r="I54" t="s">
        <v>20</v>
      </c>
      <c r="J54" t="s">
        <v>78</v>
      </c>
      <c r="L54" t="s">
        <v>236</v>
      </c>
      <c r="M54" t="s">
        <v>22</v>
      </c>
      <c r="N54" t="s">
        <v>235</v>
      </c>
    </row>
    <row r="55" spans="9:14" x14ac:dyDescent="0.25">
      <c r="I55" t="s">
        <v>21</v>
      </c>
      <c r="J55" t="s">
        <v>79</v>
      </c>
      <c r="L55" t="s">
        <v>238</v>
      </c>
      <c r="M55" t="s">
        <v>22</v>
      </c>
      <c r="N55" t="s">
        <v>237</v>
      </c>
    </row>
    <row r="56" spans="9:14" x14ac:dyDescent="0.25">
      <c r="I56" t="s">
        <v>72</v>
      </c>
      <c r="J56" t="s">
        <v>75</v>
      </c>
      <c r="L56" t="s">
        <v>240</v>
      </c>
      <c r="M56" t="s">
        <v>22</v>
      </c>
      <c r="N56" t="s">
        <v>239</v>
      </c>
    </row>
    <row r="57" spans="9:14" x14ac:dyDescent="0.25">
      <c r="I57" t="s">
        <v>73</v>
      </c>
      <c r="J57" t="s">
        <v>76</v>
      </c>
      <c r="L57" t="s">
        <v>242</v>
      </c>
      <c r="M57" t="s">
        <v>22</v>
      </c>
      <c r="N57" t="s">
        <v>241</v>
      </c>
    </row>
    <row r="58" spans="9:14" x14ac:dyDescent="0.25">
      <c r="I58" t="s">
        <v>74</v>
      </c>
      <c r="J58" t="s">
        <v>77</v>
      </c>
      <c r="L58" t="s">
        <v>244</v>
      </c>
      <c r="M58" t="s">
        <v>22</v>
      </c>
      <c r="N58" t="s">
        <v>243</v>
      </c>
    </row>
    <row r="59" spans="9:14" x14ac:dyDescent="0.25">
      <c r="L59" t="s">
        <v>246</v>
      </c>
      <c r="M59" t="s">
        <v>22</v>
      </c>
      <c r="N59" t="s">
        <v>245</v>
      </c>
    </row>
    <row r="60" spans="9:14" x14ac:dyDescent="0.25">
      <c r="L60" t="s">
        <v>248</v>
      </c>
      <c r="M60" t="s">
        <v>22</v>
      </c>
      <c r="N60" t="s">
        <v>247</v>
      </c>
    </row>
    <row r="61" spans="9:14" x14ac:dyDescent="0.25">
      <c r="L61" t="s">
        <v>250</v>
      </c>
      <c r="M61" t="s">
        <v>22</v>
      </c>
      <c r="N61" t="s">
        <v>249</v>
      </c>
    </row>
    <row r="62" spans="9:14" x14ac:dyDescent="0.25">
      <c r="L62" t="s">
        <v>252</v>
      </c>
      <c r="M62" t="s">
        <v>22</v>
      </c>
      <c r="N62" t="s">
        <v>251</v>
      </c>
    </row>
    <row r="63" spans="9:14" x14ac:dyDescent="0.25">
      <c r="L63" t="s">
        <v>254</v>
      </c>
      <c r="M63" t="s">
        <v>22</v>
      </c>
      <c r="N63" t="s">
        <v>253</v>
      </c>
    </row>
    <row r="64" spans="9:14" x14ac:dyDescent="0.25">
      <c r="L64" t="s">
        <v>256</v>
      </c>
      <c r="M64" t="s">
        <v>22</v>
      </c>
      <c r="N64" t="s">
        <v>255</v>
      </c>
    </row>
    <row r="65" spans="12:14" x14ac:dyDescent="0.25">
      <c r="L65" t="s">
        <v>258</v>
      </c>
      <c r="M65" t="s">
        <v>22</v>
      </c>
      <c r="N65" t="s">
        <v>257</v>
      </c>
    </row>
    <row r="66" spans="12:14" x14ac:dyDescent="0.25">
      <c r="L66" t="s">
        <v>260</v>
      </c>
      <c r="M66" t="s">
        <v>22</v>
      </c>
      <c r="N66" t="s">
        <v>259</v>
      </c>
    </row>
    <row r="67" spans="12:14" x14ac:dyDescent="0.25">
      <c r="L67" t="s">
        <v>261</v>
      </c>
      <c r="M67" t="s">
        <v>22</v>
      </c>
      <c r="N67" t="s">
        <v>126</v>
      </c>
    </row>
    <row r="68" spans="12:14" x14ac:dyDescent="0.25">
      <c r="L68" t="s">
        <v>263</v>
      </c>
      <c r="M68" t="s">
        <v>22</v>
      </c>
      <c r="N68" t="s">
        <v>262</v>
      </c>
    </row>
    <row r="69" spans="12:14" x14ac:dyDescent="0.25">
      <c r="L69" t="s">
        <v>265</v>
      </c>
      <c r="M69" t="s">
        <v>22</v>
      </c>
      <c r="N69" t="s">
        <v>264</v>
      </c>
    </row>
    <row r="70" spans="12:14" x14ac:dyDescent="0.25">
      <c r="L70" t="s">
        <v>267</v>
      </c>
      <c r="M70" t="s">
        <v>23</v>
      </c>
      <c r="N70" t="s">
        <v>266</v>
      </c>
    </row>
    <row r="71" spans="12:14" x14ac:dyDescent="0.25">
      <c r="L71" t="s">
        <v>269</v>
      </c>
      <c r="M71" t="s">
        <v>23</v>
      </c>
      <c r="N71" t="s">
        <v>268</v>
      </c>
    </row>
    <row r="72" spans="12:14" x14ac:dyDescent="0.25">
      <c r="L72" t="s">
        <v>271</v>
      </c>
      <c r="M72" t="s">
        <v>23</v>
      </c>
      <c r="N72" t="s">
        <v>270</v>
      </c>
    </row>
    <row r="73" spans="12:14" x14ac:dyDescent="0.25">
      <c r="L73" t="s">
        <v>273</v>
      </c>
      <c r="M73" t="s">
        <v>23</v>
      </c>
      <c r="N73" t="s">
        <v>272</v>
      </c>
    </row>
    <row r="74" spans="12:14" x14ac:dyDescent="0.25">
      <c r="L74" t="s">
        <v>275</v>
      </c>
      <c r="M74" t="s">
        <v>23</v>
      </c>
      <c r="N74" t="s">
        <v>274</v>
      </c>
    </row>
    <row r="75" spans="12:14" x14ac:dyDescent="0.25">
      <c r="L75" t="s">
        <v>277</v>
      </c>
      <c r="M75" t="s">
        <v>23</v>
      </c>
      <c r="N75" t="s">
        <v>276</v>
      </c>
    </row>
    <row r="76" spans="12:14" x14ac:dyDescent="0.25">
      <c r="L76" t="s">
        <v>279</v>
      </c>
      <c r="M76" t="s">
        <v>23</v>
      </c>
      <c r="N76" t="s">
        <v>278</v>
      </c>
    </row>
    <row r="77" spans="12:14" x14ac:dyDescent="0.25">
      <c r="L77" t="s">
        <v>281</v>
      </c>
      <c r="M77" t="s">
        <v>23</v>
      </c>
      <c r="N77" t="s">
        <v>280</v>
      </c>
    </row>
    <row r="78" spans="12:14" x14ac:dyDescent="0.25">
      <c r="L78" t="s">
        <v>283</v>
      </c>
      <c r="M78" t="s">
        <v>23</v>
      </c>
      <c r="N78" t="s">
        <v>282</v>
      </c>
    </row>
    <row r="79" spans="12:14" x14ac:dyDescent="0.25">
      <c r="L79" t="s">
        <v>285</v>
      </c>
      <c r="M79" t="s">
        <v>23</v>
      </c>
      <c r="N79" t="s">
        <v>284</v>
      </c>
    </row>
    <row r="80" spans="12:14" x14ac:dyDescent="0.25">
      <c r="L80" t="s">
        <v>287</v>
      </c>
      <c r="M80" t="s">
        <v>23</v>
      </c>
      <c r="N80" t="s">
        <v>286</v>
      </c>
    </row>
    <row r="81" spans="12:14" x14ac:dyDescent="0.25">
      <c r="L81" t="s">
        <v>289</v>
      </c>
      <c r="M81" t="s">
        <v>23</v>
      </c>
      <c r="N81" t="s">
        <v>288</v>
      </c>
    </row>
    <row r="82" spans="12:14" x14ac:dyDescent="0.25">
      <c r="L82" t="s">
        <v>291</v>
      </c>
      <c r="M82" t="s">
        <v>23</v>
      </c>
      <c r="N82" t="s">
        <v>290</v>
      </c>
    </row>
    <row r="83" spans="12:14" x14ac:dyDescent="0.25">
      <c r="L83" t="s">
        <v>293</v>
      </c>
      <c r="M83" t="s">
        <v>23</v>
      </c>
      <c r="N83" t="s">
        <v>292</v>
      </c>
    </row>
    <row r="84" spans="12:14" x14ac:dyDescent="0.25">
      <c r="L84" t="s">
        <v>295</v>
      </c>
      <c r="M84" t="s">
        <v>23</v>
      </c>
      <c r="N84" t="s">
        <v>294</v>
      </c>
    </row>
    <row r="85" spans="12:14" x14ac:dyDescent="0.25">
      <c r="L85" t="s">
        <v>297</v>
      </c>
      <c r="M85" t="s">
        <v>23</v>
      </c>
      <c r="N85" t="s">
        <v>296</v>
      </c>
    </row>
    <row r="86" spans="12:14" x14ac:dyDescent="0.25">
      <c r="L86" t="s">
        <v>299</v>
      </c>
      <c r="M86" t="s">
        <v>23</v>
      </c>
      <c r="N86" t="s">
        <v>298</v>
      </c>
    </row>
    <row r="87" spans="12:14" x14ac:dyDescent="0.25">
      <c r="L87" t="s">
        <v>301</v>
      </c>
      <c r="M87" t="s">
        <v>23</v>
      </c>
      <c r="N87" t="s">
        <v>300</v>
      </c>
    </row>
    <row r="88" spans="12:14" x14ac:dyDescent="0.25">
      <c r="L88" t="s">
        <v>303</v>
      </c>
      <c r="M88" t="s">
        <v>23</v>
      </c>
      <c r="N88" t="s">
        <v>302</v>
      </c>
    </row>
    <row r="89" spans="12:14" x14ac:dyDescent="0.25">
      <c r="L89" t="s">
        <v>305</v>
      </c>
      <c r="M89" t="s">
        <v>23</v>
      </c>
      <c r="N89" t="s">
        <v>304</v>
      </c>
    </row>
    <row r="90" spans="12:14" x14ac:dyDescent="0.25">
      <c r="L90" t="s">
        <v>307</v>
      </c>
      <c r="M90" t="s">
        <v>23</v>
      </c>
      <c r="N90" t="s">
        <v>306</v>
      </c>
    </row>
    <row r="91" spans="12:14" x14ac:dyDescent="0.25">
      <c r="L91" t="s">
        <v>309</v>
      </c>
      <c r="M91" t="s">
        <v>23</v>
      </c>
      <c r="N91" t="s">
        <v>308</v>
      </c>
    </row>
    <row r="92" spans="12:14" x14ac:dyDescent="0.25">
      <c r="L92" t="s">
        <v>311</v>
      </c>
      <c r="M92" t="s">
        <v>23</v>
      </c>
      <c r="N92" t="s">
        <v>310</v>
      </c>
    </row>
    <row r="93" spans="12:14" x14ac:dyDescent="0.25">
      <c r="L93" t="s">
        <v>313</v>
      </c>
      <c r="M93" t="s">
        <v>23</v>
      </c>
      <c r="N93" t="s">
        <v>312</v>
      </c>
    </row>
    <row r="94" spans="12:14" x14ac:dyDescent="0.25">
      <c r="L94" t="s">
        <v>315</v>
      </c>
      <c r="M94" t="s">
        <v>23</v>
      </c>
      <c r="N94" t="s">
        <v>314</v>
      </c>
    </row>
    <row r="95" spans="12:14" x14ac:dyDescent="0.25">
      <c r="L95" t="s">
        <v>317</v>
      </c>
      <c r="M95" t="s">
        <v>24</v>
      </c>
      <c r="N95" t="s">
        <v>316</v>
      </c>
    </row>
    <row r="96" spans="12:14" x14ac:dyDescent="0.25">
      <c r="L96" t="s">
        <v>319</v>
      </c>
      <c r="M96" t="s">
        <v>24</v>
      </c>
      <c r="N96" t="s">
        <v>318</v>
      </c>
    </row>
    <row r="97" spans="12:14" x14ac:dyDescent="0.25">
      <c r="L97" t="s">
        <v>321</v>
      </c>
      <c r="M97" t="s">
        <v>24</v>
      </c>
      <c r="N97" t="s">
        <v>320</v>
      </c>
    </row>
    <row r="98" spans="12:14" x14ac:dyDescent="0.25">
      <c r="L98" t="s">
        <v>323</v>
      </c>
      <c r="M98" t="s">
        <v>24</v>
      </c>
      <c r="N98" t="s">
        <v>322</v>
      </c>
    </row>
    <row r="99" spans="12:14" x14ac:dyDescent="0.25">
      <c r="L99" t="s">
        <v>325</v>
      </c>
      <c r="M99" t="s">
        <v>24</v>
      </c>
      <c r="N99" t="s">
        <v>324</v>
      </c>
    </row>
    <row r="100" spans="12:14" x14ac:dyDescent="0.25">
      <c r="L100" t="s">
        <v>327</v>
      </c>
      <c r="M100" t="s">
        <v>24</v>
      </c>
      <c r="N100" t="s">
        <v>326</v>
      </c>
    </row>
    <row r="101" spans="12:14" x14ac:dyDescent="0.25">
      <c r="L101" t="s">
        <v>329</v>
      </c>
      <c r="M101" t="s">
        <v>24</v>
      </c>
      <c r="N101" t="s">
        <v>328</v>
      </c>
    </row>
    <row r="102" spans="12:14" x14ac:dyDescent="0.25">
      <c r="L102" t="s">
        <v>331</v>
      </c>
      <c r="M102" t="s">
        <v>24</v>
      </c>
      <c r="N102" t="s">
        <v>330</v>
      </c>
    </row>
    <row r="103" spans="12:14" x14ac:dyDescent="0.25">
      <c r="L103" t="s">
        <v>333</v>
      </c>
      <c r="M103" t="s">
        <v>24</v>
      </c>
      <c r="N103" t="s">
        <v>332</v>
      </c>
    </row>
    <row r="104" spans="12:14" x14ac:dyDescent="0.25">
      <c r="L104" t="s">
        <v>335</v>
      </c>
      <c r="M104" t="s">
        <v>24</v>
      </c>
      <c r="N104" t="s">
        <v>334</v>
      </c>
    </row>
    <row r="105" spans="12:14" x14ac:dyDescent="0.25">
      <c r="L105" t="s">
        <v>337</v>
      </c>
      <c r="M105" t="s">
        <v>24</v>
      </c>
      <c r="N105" t="s">
        <v>336</v>
      </c>
    </row>
    <row r="106" spans="12:14" x14ac:dyDescent="0.25">
      <c r="L106" t="s">
        <v>339</v>
      </c>
      <c r="M106" t="s">
        <v>24</v>
      </c>
      <c r="N106" t="s">
        <v>338</v>
      </c>
    </row>
    <row r="107" spans="12:14" x14ac:dyDescent="0.25">
      <c r="L107" t="s">
        <v>341</v>
      </c>
      <c r="M107" t="s">
        <v>24</v>
      </c>
      <c r="N107" t="s">
        <v>340</v>
      </c>
    </row>
    <row r="108" spans="12:14" x14ac:dyDescent="0.25">
      <c r="L108" t="s">
        <v>343</v>
      </c>
      <c r="M108" t="s">
        <v>24</v>
      </c>
      <c r="N108" t="s">
        <v>342</v>
      </c>
    </row>
    <row r="109" spans="12:14" x14ac:dyDescent="0.25">
      <c r="L109" t="s">
        <v>345</v>
      </c>
      <c r="M109" t="s">
        <v>24</v>
      </c>
      <c r="N109" t="s">
        <v>344</v>
      </c>
    </row>
    <row r="110" spans="12:14" x14ac:dyDescent="0.25">
      <c r="L110" t="s">
        <v>346</v>
      </c>
      <c r="M110" t="s">
        <v>25</v>
      </c>
      <c r="N110" t="s">
        <v>82</v>
      </c>
    </row>
    <row r="111" spans="12:14" x14ac:dyDescent="0.25">
      <c r="L111" t="s">
        <v>348</v>
      </c>
      <c r="M111" t="s">
        <v>25</v>
      </c>
      <c r="N111" t="s">
        <v>347</v>
      </c>
    </row>
    <row r="112" spans="12:14" x14ac:dyDescent="0.25">
      <c r="L112" t="s">
        <v>350</v>
      </c>
      <c r="M112" t="s">
        <v>25</v>
      </c>
      <c r="N112" t="s">
        <v>349</v>
      </c>
    </row>
    <row r="113" spans="12:14" x14ac:dyDescent="0.25">
      <c r="L113" t="s">
        <v>352</v>
      </c>
      <c r="M113" t="s">
        <v>25</v>
      </c>
      <c r="N113" t="s">
        <v>351</v>
      </c>
    </row>
    <row r="114" spans="12:14" x14ac:dyDescent="0.25">
      <c r="L114" t="s">
        <v>354</v>
      </c>
      <c r="M114" t="s">
        <v>25</v>
      </c>
      <c r="N114" t="s">
        <v>353</v>
      </c>
    </row>
    <row r="115" spans="12:14" x14ac:dyDescent="0.25">
      <c r="L115" t="s">
        <v>356</v>
      </c>
      <c r="M115" t="s">
        <v>25</v>
      </c>
      <c r="N115" t="s">
        <v>355</v>
      </c>
    </row>
    <row r="116" spans="12:14" x14ac:dyDescent="0.25">
      <c r="L116" t="s">
        <v>357</v>
      </c>
      <c r="M116" t="s">
        <v>25</v>
      </c>
      <c r="N116" t="s">
        <v>147</v>
      </c>
    </row>
    <row r="117" spans="12:14" x14ac:dyDescent="0.25">
      <c r="L117" t="s">
        <v>359</v>
      </c>
      <c r="M117" t="s">
        <v>25</v>
      </c>
      <c r="N117" t="s">
        <v>358</v>
      </c>
    </row>
    <row r="118" spans="12:14" x14ac:dyDescent="0.25">
      <c r="L118" t="s">
        <v>361</v>
      </c>
      <c r="M118" t="s">
        <v>25</v>
      </c>
      <c r="N118" t="s">
        <v>360</v>
      </c>
    </row>
    <row r="119" spans="12:14" x14ac:dyDescent="0.25">
      <c r="L119" t="s">
        <v>363</v>
      </c>
      <c r="M119" t="s">
        <v>25</v>
      </c>
      <c r="N119" t="s">
        <v>362</v>
      </c>
    </row>
    <row r="120" spans="12:14" x14ac:dyDescent="0.25">
      <c r="L120" t="s">
        <v>364</v>
      </c>
      <c r="M120" t="s">
        <v>25</v>
      </c>
      <c r="N120" t="s">
        <v>159</v>
      </c>
    </row>
    <row r="121" spans="12:14" x14ac:dyDescent="0.25">
      <c r="L121" t="s">
        <v>365</v>
      </c>
      <c r="M121" t="s">
        <v>25</v>
      </c>
      <c r="N121" t="s">
        <v>161</v>
      </c>
    </row>
    <row r="122" spans="12:14" x14ac:dyDescent="0.25">
      <c r="L122" t="s">
        <v>367</v>
      </c>
      <c r="M122" t="s">
        <v>25</v>
      </c>
      <c r="N122" t="s">
        <v>366</v>
      </c>
    </row>
    <row r="123" spans="12:14" x14ac:dyDescent="0.25">
      <c r="L123" t="s">
        <v>369</v>
      </c>
      <c r="M123" t="s">
        <v>25</v>
      </c>
      <c r="N123" t="s">
        <v>368</v>
      </c>
    </row>
    <row r="124" spans="12:14" x14ac:dyDescent="0.25">
      <c r="L124" t="s">
        <v>371</v>
      </c>
      <c r="M124" t="s">
        <v>25</v>
      </c>
      <c r="N124" t="s">
        <v>370</v>
      </c>
    </row>
    <row r="125" spans="12:14" x14ac:dyDescent="0.25">
      <c r="L125" t="s">
        <v>373</v>
      </c>
      <c r="M125" t="s">
        <v>25</v>
      </c>
      <c r="N125" t="s">
        <v>372</v>
      </c>
    </row>
    <row r="126" spans="12:14" x14ac:dyDescent="0.25">
      <c r="L126" t="s">
        <v>375</v>
      </c>
      <c r="M126" t="s">
        <v>25</v>
      </c>
      <c r="N126" t="s">
        <v>374</v>
      </c>
    </row>
    <row r="127" spans="12:14" x14ac:dyDescent="0.25">
      <c r="L127" t="s">
        <v>377</v>
      </c>
      <c r="M127" t="s">
        <v>25</v>
      </c>
      <c r="N127" t="s">
        <v>376</v>
      </c>
    </row>
    <row r="128" spans="12:14" x14ac:dyDescent="0.25">
      <c r="L128" t="s">
        <v>379</v>
      </c>
      <c r="M128" t="s">
        <v>25</v>
      </c>
      <c r="N128" t="s">
        <v>378</v>
      </c>
    </row>
    <row r="129" spans="12:14" x14ac:dyDescent="0.25">
      <c r="L129" t="s">
        <v>380</v>
      </c>
      <c r="M129" t="s">
        <v>25</v>
      </c>
      <c r="N129" t="s">
        <v>179</v>
      </c>
    </row>
    <row r="130" spans="12:14" x14ac:dyDescent="0.25">
      <c r="L130" t="s">
        <v>382</v>
      </c>
      <c r="M130" t="s">
        <v>25</v>
      </c>
      <c r="N130" t="s">
        <v>381</v>
      </c>
    </row>
    <row r="131" spans="12:14" x14ac:dyDescent="0.25">
      <c r="L131" t="s">
        <v>384</v>
      </c>
      <c r="M131" t="s">
        <v>25</v>
      </c>
      <c r="N131" t="s">
        <v>383</v>
      </c>
    </row>
    <row r="132" spans="12:14" x14ac:dyDescent="0.25">
      <c r="L132" t="s">
        <v>386</v>
      </c>
      <c r="M132" t="s">
        <v>25</v>
      </c>
      <c r="N132" t="s">
        <v>385</v>
      </c>
    </row>
    <row r="133" spans="12:14" x14ac:dyDescent="0.25">
      <c r="L133" t="s">
        <v>387</v>
      </c>
      <c r="M133" t="s">
        <v>25</v>
      </c>
      <c r="N133" t="s">
        <v>191</v>
      </c>
    </row>
    <row r="134" spans="12:14" x14ac:dyDescent="0.25">
      <c r="L134" t="s">
        <v>389</v>
      </c>
      <c r="M134" t="s">
        <v>25</v>
      </c>
      <c r="N134" t="s">
        <v>388</v>
      </c>
    </row>
    <row r="135" spans="12:14" x14ac:dyDescent="0.25">
      <c r="L135" t="s">
        <v>391</v>
      </c>
      <c r="M135" t="s">
        <v>25</v>
      </c>
      <c r="N135" t="s">
        <v>390</v>
      </c>
    </row>
    <row r="136" spans="12:14" x14ac:dyDescent="0.25">
      <c r="L136" t="s">
        <v>393</v>
      </c>
      <c r="M136" t="s">
        <v>25</v>
      </c>
      <c r="N136" t="s">
        <v>392</v>
      </c>
    </row>
    <row r="137" spans="12:14" x14ac:dyDescent="0.25">
      <c r="L137" t="s">
        <v>394</v>
      </c>
      <c r="M137" t="s">
        <v>25</v>
      </c>
      <c r="N137" t="s">
        <v>195</v>
      </c>
    </row>
    <row r="138" spans="12:14" x14ac:dyDescent="0.25">
      <c r="L138" t="s">
        <v>396</v>
      </c>
      <c r="M138" t="s">
        <v>25</v>
      </c>
      <c r="N138" t="s">
        <v>395</v>
      </c>
    </row>
    <row r="139" spans="12:14" x14ac:dyDescent="0.25">
      <c r="L139" t="s">
        <v>398</v>
      </c>
      <c r="M139" t="s">
        <v>25</v>
      </c>
      <c r="N139" t="s">
        <v>397</v>
      </c>
    </row>
    <row r="140" spans="12:14" x14ac:dyDescent="0.25">
      <c r="L140" t="s">
        <v>400</v>
      </c>
      <c r="M140" t="s">
        <v>25</v>
      </c>
      <c r="N140" t="s">
        <v>399</v>
      </c>
    </row>
    <row r="141" spans="12:14" x14ac:dyDescent="0.25">
      <c r="L141" t="s">
        <v>402</v>
      </c>
      <c r="M141" t="s">
        <v>25</v>
      </c>
      <c r="N141" t="s">
        <v>401</v>
      </c>
    </row>
    <row r="142" spans="12:14" x14ac:dyDescent="0.25">
      <c r="L142" t="s">
        <v>404</v>
      </c>
      <c r="M142" t="s">
        <v>25</v>
      </c>
      <c r="N142" t="s">
        <v>403</v>
      </c>
    </row>
    <row r="143" spans="12:14" x14ac:dyDescent="0.25">
      <c r="L143" t="s">
        <v>405</v>
      </c>
      <c r="M143" t="s">
        <v>25</v>
      </c>
      <c r="N143" t="s">
        <v>203</v>
      </c>
    </row>
    <row r="144" spans="12:14" x14ac:dyDescent="0.25">
      <c r="L144" t="s">
        <v>406</v>
      </c>
      <c r="M144" t="s">
        <v>25</v>
      </c>
      <c r="N144" t="s">
        <v>205</v>
      </c>
    </row>
    <row r="145" spans="12:14" x14ac:dyDescent="0.25">
      <c r="L145" t="s">
        <v>408</v>
      </c>
      <c r="M145" t="s">
        <v>25</v>
      </c>
      <c r="N145" t="s">
        <v>407</v>
      </c>
    </row>
    <row r="146" spans="12:14" x14ac:dyDescent="0.25">
      <c r="L146" t="s">
        <v>410</v>
      </c>
      <c r="M146" t="s">
        <v>25</v>
      </c>
      <c r="N146" t="s">
        <v>409</v>
      </c>
    </row>
    <row r="147" spans="12:14" x14ac:dyDescent="0.25">
      <c r="L147" t="s">
        <v>411</v>
      </c>
      <c r="M147" t="s">
        <v>25</v>
      </c>
      <c r="N147" t="s">
        <v>211</v>
      </c>
    </row>
    <row r="148" spans="12:14" x14ac:dyDescent="0.25">
      <c r="L148" t="s">
        <v>412</v>
      </c>
      <c r="M148" t="s">
        <v>25</v>
      </c>
      <c r="N148" t="s">
        <v>213</v>
      </c>
    </row>
    <row r="149" spans="12:14" x14ac:dyDescent="0.25">
      <c r="L149" t="s">
        <v>414</v>
      </c>
      <c r="M149" t="s">
        <v>25</v>
      </c>
      <c r="N149" t="s">
        <v>413</v>
      </c>
    </row>
    <row r="150" spans="12:14" x14ac:dyDescent="0.25">
      <c r="L150" t="s">
        <v>416</v>
      </c>
      <c r="M150" t="s">
        <v>25</v>
      </c>
      <c r="N150" t="s">
        <v>415</v>
      </c>
    </row>
    <row r="151" spans="12:14" x14ac:dyDescent="0.25">
      <c r="L151" t="s">
        <v>418</v>
      </c>
      <c r="M151" t="s">
        <v>25</v>
      </c>
      <c r="N151" t="s">
        <v>417</v>
      </c>
    </row>
    <row r="152" spans="12:14" x14ac:dyDescent="0.25">
      <c r="L152" t="s">
        <v>420</v>
      </c>
      <c r="M152" t="s">
        <v>25</v>
      </c>
      <c r="N152" t="s">
        <v>419</v>
      </c>
    </row>
    <row r="153" spans="12:14" x14ac:dyDescent="0.25">
      <c r="L153" t="s">
        <v>421</v>
      </c>
      <c r="M153" t="s">
        <v>25</v>
      </c>
      <c r="N153" t="s">
        <v>221</v>
      </c>
    </row>
    <row r="154" spans="12:14" x14ac:dyDescent="0.25">
      <c r="L154" t="s">
        <v>422</v>
      </c>
      <c r="M154" t="s">
        <v>25</v>
      </c>
      <c r="N154" t="s">
        <v>225</v>
      </c>
    </row>
    <row r="155" spans="12:14" x14ac:dyDescent="0.25">
      <c r="L155" t="s">
        <v>424</v>
      </c>
      <c r="M155" t="s">
        <v>25</v>
      </c>
      <c r="N155" t="s">
        <v>423</v>
      </c>
    </row>
    <row r="156" spans="12:14" x14ac:dyDescent="0.25">
      <c r="L156" t="s">
        <v>425</v>
      </c>
      <c r="M156" t="s">
        <v>25</v>
      </c>
      <c r="N156" t="s">
        <v>104</v>
      </c>
    </row>
    <row r="157" spans="12:14" x14ac:dyDescent="0.25">
      <c r="L157" t="s">
        <v>426</v>
      </c>
      <c r="M157" t="s">
        <v>25</v>
      </c>
      <c r="N157" t="s">
        <v>231</v>
      </c>
    </row>
    <row r="158" spans="12:14" x14ac:dyDescent="0.25">
      <c r="L158" t="s">
        <v>427</v>
      </c>
      <c r="M158" t="s">
        <v>25</v>
      </c>
      <c r="N158" t="s">
        <v>233</v>
      </c>
    </row>
    <row r="159" spans="12:14" x14ac:dyDescent="0.25">
      <c r="L159" t="s">
        <v>428</v>
      </c>
      <c r="M159" t="s">
        <v>25</v>
      </c>
      <c r="N159" t="s">
        <v>112</v>
      </c>
    </row>
    <row r="160" spans="12:14" x14ac:dyDescent="0.25">
      <c r="L160" t="s">
        <v>430</v>
      </c>
      <c r="M160" t="s">
        <v>25</v>
      </c>
      <c r="N160" t="s">
        <v>429</v>
      </c>
    </row>
    <row r="161" spans="12:14" x14ac:dyDescent="0.25">
      <c r="L161" t="s">
        <v>432</v>
      </c>
      <c r="M161" t="s">
        <v>25</v>
      </c>
      <c r="N161" t="s">
        <v>431</v>
      </c>
    </row>
    <row r="162" spans="12:14" x14ac:dyDescent="0.25">
      <c r="L162" t="s">
        <v>433</v>
      </c>
      <c r="M162" t="s">
        <v>25</v>
      </c>
      <c r="N162" t="s">
        <v>237</v>
      </c>
    </row>
    <row r="163" spans="12:14" x14ac:dyDescent="0.25">
      <c r="L163" t="s">
        <v>435</v>
      </c>
      <c r="M163" t="s">
        <v>25</v>
      </c>
      <c r="N163" t="s">
        <v>434</v>
      </c>
    </row>
    <row r="164" spans="12:14" x14ac:dyDescent="0.25">
      <c r="L164" t="s">
        <v>436</v>
      </c>
      <c r="M164" t="s">
        <v>25</v>
      </c>
      <c r="N164" t="s">
        <v>241</v>
      </c>
    </row>
    <row r="165" spans="12:14" x14ac:dyDescent="0.25">
      <c r="L165" t="s">
        <v>438</v>
      </c>
      <c r="M165" t="s">
        <v>25</v>
      </c>
      <c r="N165" t="s">
        <v>437</v>
      </c>
    </row>
    <row r="166" spans="12:14" x14ac:dyDescent="0.25">
      <c r="L166" t="s">
        <v>440</v>
      </c>
      <c r="M166" t="s">
        <v>25</v>
      </c>
      <c r="N166" t="s">
        <v>439</v>
      </c>
    </row>
    <row r="167" spans="12:14" x14ac:dyDescent="0.25">
      <c r="L167" t="s">
        <v>442</v>
      </c>
      <c r="M167" t="s">
        <v>25</v>
      </c>
      <c r="N167" t="s">
        <v>441</v>
      </c>
    </row>
    <row r="168" spans="12:14" x14ac:dyDescent="0.25">
      <c r="L168" t="s">
        <v>444</v>
      </c>
      <c r="M168" t="s">
        <v>25</v>
      </c>
      <c r="N168" t="s">
        <v>443</v>
      </c>
    </row>
    <row r="169" spans="12:14" x14ac:dyDescent="0.25">
      <c r="L169" t="s">
        <v>446</v>
      </c>
      <c r="M169" t="s">
        <v>25</v>
      </c>
      <c r="N169" t="s">
        <v>445</v>
      </c>
    </row>
    <row r="170" spans="12:14" x14ac:dyDescent="0.25">
      <c r="L170" t="s">
        <v>447</v>
      </c>
      <c r="M170" t="s">
        <v>25</v>
      </c>
      <c r="N170" t="s">
        <v>243</v>
      </c>
    </row>
    <row r="171" spans="12:14" x14ac:dyDescent="0.25">
      <c r="L171" t="s">
        <v>449</v>
      </c>
      <c r="M171" t="s">
        <v>25</v>
      </c>
      <c r="N171" t="s">
        <v>448</v>
      </c>
    </row>
    <row r="172" spans="12:14" x14ac:dyDescent="0.25">
      <c r="L172" t="s">
        <v>451</v>
      </c>
      <c r="M172" t="s">
        <v>25</v>
      </c>
      <c r="N172" t="s">
        <v>450</v>
      </c>
    </row>
    <row r="173" spans="12:14" x14ac:dyDescent="0.25">
      <c r="L173" t="s">
        <v>453</v>
      </c>
      <c r="M173" t="s">
        <v>25</v>
      </c>
      <c r="N173" t="s">
        <v>452</v>
      </c>
    </row>
    <row r="174" spans="12:14" x14ac:dyDescent="0.25">
      <c r="L174" t="s">
        <v>455</v>
      </c>
      <c r="M174" t="s">
        <v>25</v>
      </c>
      <c r="N174" t="s">
        <v>454</v>
      </c>
    </row>
    <row r="175" spans="12:14" x14ac:dyDescent="0.25">
      <c r="L175" t="s">
        <v>457</v>
      </c>
      <c r="M175" t="s">
        <v>25</v>
      </c>
      <c r="N175" t="s">
        <v>456</v>
      </c>
    </row>
    <row r="176" spans="12:14" x14ac:dyDescent="0.25">
      <c r="L176" t="s">
        <v>459</v>
      </c>
      <c r="M176" t="s">
        <v>25</v>
      </c>
      <c r="N176" t="s">
        <v>458</v>
      </c>
    </row>
    <row r="177" spans="12:14" x14ac:dyDescent="0.25">
      <c r="L177" t="s">
        <v>461</v>
      </c>
      <c r="M177" t="s">
        <v>25</v>
      </c>
      <c r="N177" t="s">
        <v>460</v>
      </c>
    </row>
    <row r="178" spans="12:14" x14ac:dyDescent="0.25">
      <c r="L178" t="s">
        <v>463</v>
      </c>
      <c r="M178" t="s">
        <v>25</v>
      </c>
      <c r="N178" t="s">
        <v>462</v>
      </c>
    </row>
    <row r="179" spans="12:14" x14ac:dyDescent="0.25">
      <c r="L179" t="s">
        <v>465</v>
      </c>
      <c r="M179" t="s">
        <v>25</v>
      </c>
      <c r="N179" t="s">
        <v>464</v>
      </c>
    </row>
    <row r="180" spans="12:14" x14ac:dyDescent="0.25">
      <c r="L180" t="s">
        <v>467</v>
      </c>
      <c r="M180" t="s">
        <v>25</v>
      </c>
      <c r="N180" t="s">
        <v>466</v>
      </c>
    </row>
    <row r="181" spans="12:14" x14ac:dyDescent="0.25">
      <c r="L181" t="s">
        <v>468</v>
      </c>
      <c r="M181" t="s">
        <v>25</v>
      </c>
      <c r="N181" t="s">
        <v>126</v>
      </c>
    </row>
    <row r="182" spans="12:14" x14ac:dyDescent="0.25">
      <c r="L182" t="s">
        <v>470</v>
      </c>
      <c r="M182" t="s">
        <v>25</v>
      </c>
      <c r="N182" t="s">
        <v>469</v>
      </c>
    </row>
    <row r="183" spans="12:14" x14ac:dyDescent="0.25">
      <c r="L183" t="s">
        <v>472</v>
      </c>
      <c r="M183" t="s">
        <v>25</v>
      </c>
      <c r="N183" t="s">
        <v>471</v>
      </c>
    </row>
    <row r="184" spans="12:14" x14ac:dyDescent="0.25">
      <c r="L184" t="s">
        <v>474</v>
      </c>
      <c r="M184" t="s">
        <v>25</v>
      </c>
      <c r="N184" t="s">
        <v>473</v>
      </c>
    </row>
    <row r="185" spans="12:14" x14ac:dyDescent="0.25">
      <c r="L185" t="s">
        <v>476</v>
      </c>
      <c r="M185" t="s">
        <v>26</v>
      </c>
      <c r="N185" t="s">
        <v>475</v>
      </c>
    </row>
    <row r="186" spans="12:14" x14ac:dyDescent="0.25">
      <c r="L186" t="s">
        <v>478</v>
      </c>
      <c r="M186" t="s">
        <v>26</v>
      </c>
      <c r="N186" t="s">
        <v>477</v>
      </c>
    </row>
    <row r="187" spans="12:14" x14ac:dyDescent="0.25">
      <c r="L187" t="s">
        <v>480</v>
      </c>
      <c r="M187" t="s">
        <v>26</v>
      </c>
      <c r="N187" t="s">
        <v>479</v>
      </c>
    </row>
    <row r="188" spans="12:14" x14ac:dyDescent="0.25">
      <c r="L188" t="s">
        <v>482</v>
      </c>
      <c r="M188" t="s">
        <v>26</v>
      </c>
      <c r="N188" t="s">
        <v>481</v>
      </c>
    </row>
    <row r="189" spans="12:14" x14ac:dyDescent="0.25">
      <c r="L189" t="s">
        <v>484</v>
      </c>
      <c r="M189" t="s">
        <v>26</v>
      </c>
      <c r="N189" t="s">
        <v>483</v>
      </c>
    </row>
    <row r="190" spans="12:14" x14ac:dyDescent="0.25">
      <c r="L190" t="s">
        <v>486</v>
      </c>
      <c r="M190" t="s">
        <v>26</v>
      </c>
      <c r="N190" t="s">
        <v>485</v>
      </c>
    </row>
    <row r="191" spans="12:14" x14ac:dyDescent="0.25">
      <c r="L191" t="s">
        <v>488</v>
      </c>
      <c r="M191" t="s">
        <v>26</v>
      </c>
      <c r="N191" t="s">
        <v>487</v>
      </c>
    </row>
    <row r="192" spans="12:14" x14ac:dyDescent="0.25">
      <c r="L192" t="s">
        <v>490</v>
      </c>
      <c r="M192" t="s">
        <v>26</v>
      </c>
      <c r="N192" t="s">
        <v>489</v>
      </c>
    </row>
    <row r="193" spans="12:14" x14ac:dyDescent="0.25">
      <c r="L193" t="s">
        <v>492</v>
      </c>
      <c r="M193" t="s">
        <v>26</v>
      </c>
      <c r="N193" t="s">
        <v>491</v>
      </c>
    </row>
    <row r="194" spans="12:14" x14ac:dyDescent="0.25">
      <c r="L194" t="s">
        <v>494</v>
      </c>
      <c r="M194" t="s">
        <v>26</v>
      </c>
      <c r="N194" t="s">
        <v>493</v>
      </c>
    </row>
    <row r="195" spans="12:14" x14ac:dyDescent="0.25">
      <c r="L195" t="s">
        <v>496</v>
      </c>
      <c r="M195" t="s">
        <v>26</v>
      </c>
      <c r="N195" t="s">
        <v>495</v>
      </c>
    </row>
    <row r="196" spans="12:14" x14ac:dyDescent="0.25">
      <c r="L196" t="s">
        <v>498</v>
      </c>
      <c r="M196" t="s">
        <v>26</v>
      </c>
      <c r="N196" t="s">
        <v>497</v>
      </c>
    </row>
    <row r="197" spans="12:14" x14ac:dyDescent="0.25">
      <c r="L197" t="s">
        <v>500</v>
      </c>
      <c r="M197" t="s">
        <v>26</v>
      </c>
      <c r="N197" t="s">
        <v>499</v>
      </c>
    </row>
    <row r="198" spans="12:14" x14ac:dyDescent="0.25">
      <c r="L198" t="s">
        <v>502</v>
      </c>
      <c r="M198" t="s">
        <v>26</v>
      </c>
      <c r="N198" t="s">
        <v>501</v>
      </c>
    </row>
    <row r="199" spans="12:14" x14ac:dyDescent="0.25">
      <c r="L199" t="s">
        <v>504</v>
      </c>
      <c r="M199" t="s">
        <v>26</v>
      </c>
      <c r="N199" t="s">
        <v>503</v>
      </c>
    </row>
    <row r="200" spans="12:14" x14ac:dyDescent="0.25">
      <c r="L200" t="s">
        <v>506</v>
      </c>
      <c r="M200" t="s">
        <v>26</v>
      </c>
      <c r="N200" t="s">
        <v>505</v>
      </c>
    </row>
    <row r="201" spans="12:14" x14ac:dyDescent="0.25">
      <c r="L201" t="s">
        <v>508</v>
      </c>
      <c r="M201" t="s">
        <v>26</v>
      </c>
      <c r="N201" t="s">
        <v>507</v>
      </c>
    </row>
    <row r="202" spans="12:14" x14ac:dyDescent="0.25">
      <c r="L202" t="s">
        <v>510</v>
      </c>
      <c r="M202" t="s">
        <v>26</v>
      </c>
      <c r="N202" t="s">
        <v>509</v>
      </c>
    </row>
    <row r="203" spans="12:14" x14ac:dyDescent="0.25">
      <c r="L203" t="s">
        <v>512</v>
      </c>
      <c r="M203" t="s">
        <v>26</v>
      </c>
      <c r="N203" t="s">
        <v>511</v>
      </c>
    </row>
    <row r="204" spans="12:14" x14ac:dyDescent="0.25">
      <c r="L204" t="s">
        <v>514</v>
      </c>
      <c r="M204" t="s">
        <v>26</v>
      </c>
      <c r="N204" t="s">
        <v>513</v>
      </c>
    </row>
    <row r="205" spans="12:14" x14ac:dyDescent="0.25">
      <c r="L205" t="s">
        <v>516</v>
      </c>
      <c r="M205" t="s">
        <v>26</v>
      </c>
      <c r="N205" t="s">
        <v>515</v>
      </c>
    </row>
    <row r="206" spans="12:14" x14ac:dyDescent="0.25">
      <c r="L206" t="s">
        <v>518</v>
      </c>
      <c r="M206" t="s">
        <v>26</v>
      </c>
      <c r="N206" t="s">
        <v>517</v>
      </c>
    </row>
    <row r="207" spans="12:14" x14ac:dyDescent="0.25">
      <c r="L207" t="s">
        <v>520</v>
      </c>
      <c r="M207" t="s">
        <v>26</v>
      </c>
      <c r="N207" t="s">
        <v>519</v>
      </c>
    </row>
    <row r="208" spans="12:14" x14ac:dyDescent="0.25">
      <c r="L208" t="s">
        <v>522</v>
      </c>
      <c r="M208" t="s">
        <v>26</v>
      </c>
      <c r="N208" t="s">
        <v>521</v>
      </c>
    </row>
    <row r="209" spans="12:14" x14ac:dyDescent="0.25">
      <c r="L209" t="s">
        <v>524</v>
      </c>
      <c r="M209" t="s">
        <v>26</v>
      </c>
      <c r="N209" t="s">
        <v>523</v>
      </c>
    </row>
    <row r="210" spans="12:14" x14ac:dyDescent="0.25">
      <c r="L210" t="s">
        <v>526</v>
      </c>
      <c r="M210" t="s">
        <v>26</v>
      </c>
      <c r="N210" t="s">
        <v>525</v>
      </c>
    </row>
    <row r="211" spans="12:14" x14ac:dyDescent="0.25">
      <c r="L211" t="s">
        <v>528</v>
      </c>
      <c r="M211" t="s">
        <v>26</v>
      </c>
      <c r="N211" t="s">
        <v>527</v>
      </c>
    </row>
    <row r="212" spans="12:14" x14ac:dyDescent="0.25">
      <c r="L212" t="s">
        <v>530</v>
      </c>
      <c r="M212" t="s">
        <v>26</v>
      </c>
      <c r="N212" t="s">
        <v>529</v>
      </c>
    </row>
    <row r="213" spans="12:14" x14ac:dyDescent="0.25">
      <c r="L213" t="s">
        <v>531</v>
      </c>
      <c r="M213" t="s">
        <v>26</v>
      </c>
      <c r="N213" t="s">
        <v>112</v>
      </c>
    </row>
    <row r="214" spans="12:14" x14ac:dyDescent="0.25">
      <c r="L214" t="s">
        <v>533</v>
      </c>
      <c r="M214" t="s">
        <v>26</v>
      </c>
      <c r="N214" t="s">
        <v>532</v>
      </c>
    </row>
    <row r="215" spans="12:14" x14ac:dyDescent="0.25">
      <c r="L215" t="s">
        <v>535</v>
      </c>
      <c r="M215" t="s">
        <v>26</v>
      </c>
      <c r="N215" t="s">
        <v>534</v>
      </c>
    </row>
    <row r="216" spans="12:14" x14ac:dyDescent="0.25">
      <c r="L216" t="s">
        <v>537</v>
      </c>
      <c r="M216" t="s">
        <v>26</v>
      </c>
      <c r="N216" t="s">
        <v>536</v>
      </c>
    </row>
    <row r="217" spans="12:14" x14ac:dyDescent="0.25">
      <c r="L217" t="s">
        <v>539</v>
      </c>
      <c r="M217" t="s">
        <v>26</v>
      </c>
      <c r="N217" t="s">
        <v>538</v>
      </c>
    </row>
    <row r="218" spans="12:14" x14ac:dyDescent="0.25">
      <c r="L218" t="s">
        <v>541</v>
      </c>
      <c r="M218" t="s">
        <v>26</v>
      </c>
      <c r="N218" t="s">
        <v>540</v>
      </c>
    </row>
    <row r="219" spans="12:14" x14ac:dyDescent="0.25">
      <c r="L219" t="s">
        <v>543</v>
      </c>
      <c r="M219" t="s">
        <v>26</v>
      </c>
      <c r="N219" t="s">
        <v>542</v>
      </c>
    </row>
    <row r="220" spans="12:14" x14ac:dyDescent="0.25">
      <c r="L220" t="s">
        <v>545</v>
      </c>
      <c r="M220" t="s">
        <v>26</v>
      </c>
      <c r="N220" t="s">
        <v>544</v>
      </c>
    </row>
    <row r="221" spans="12:14" x14ac:dyDescent="0.25">
      <c r="L221" t="s">
        <v>547</v>
      </c>
      <c r="M221" t="s">
        <v>26</v>
      </c>
      <c r="N221" t="s">
        <v>546</v>
      </c>
    </row>
    <row r="222" spans="12:14" x14ac:dyDescent="0.25">
      <c r="L222" t="s">
        <v>549</v>
      </c>
      <c r="M222" t="s">
        <v>26</v>
      </c>
      <c r="N222" t="s">
        <v>548</v>
      </c>
    </row>
    <row r="223" spans="12:14" x14ac:dyDescent="0.25">
      <c r="L223" t="s">
        <v>551</v>
      </c>
      <c r="M223" t="s">
        <v>26</v>
      </c>
      <c r="N223" t="s">
        <v>550</v>
      </c>
    </row>
    <row r="224" spans="12:14" x14ac:dyDescent="0.25">
      <c r="L224" t="s">
        <v>553</v>
      </c>
      <c r="M224" t="s">
        <v>26</v>
      </c>
      <c r="N224" t="s">
        <v>552</v>
      </c>
    </row>
    <row r="225" spans="12:14" x14ac:dyDescent="0.25">
      <c r="L225" t="s">
        <v>555</v>
      </c>
      <c r="M225" t="s">
        <v>26</v>
      </c>
      <c r="N225" t="s">
        <v>554</v>
      </c>
    </row>
    <row r="226" spans="12:14" x14ac:dyDescent="0.25">
      <c r="L226" t="s">
        <v>557</v>
      </c>
      <c r="M226" t="s">
        <v>26</v>
      </c>
      <c r="N226" t="s">
        <v>556</v>
      </c>
    </row>
    <row r="227" spans="12:14" x14ac:dyDescent="0.25">
      <c r="L227" t="s">
        <v>559</v>
      </c>
      <c r="M227" t="s">
        <v>26</v>
      </c>
      <c r="N227" t="s">
        <v>558</v>
      </c>
    </row>
    <row r="228" spans="12:14" x14ac:dyDescent="0.25">
      <c r="L228" t="s">
        <v>560</v>
      </c>
      <c r="M228" t="s">
        <v>26</v>
      </c>
      <c r="N228" t="s">
        <v>340</v>
      </c>
    </row>
    <row r="229" spans="12:14" x14ac:dyDescent="0.25">
      <c r="L229" t="s">
        <v>562</v>
      </c>
      <c r="M229" t="s">
        <v>26</v>
      </c>
      <c r="N229" t="s">
        <v>561</v>
      </c>
    </row>
    <row r="230" spans="12:14" x14ac:dyDescent="0.25">
      <c r="L230" t="s">
        <v>564</v>
      </c>
      <c r="M230" t="s">
        <v>26</v>
      </c>
      <c r="N230" t="s">
        <v>563</v>
      </c>
    </row>
    <row r="231" spans="12:14" x14ac:dyDescent="0.25">
      <c r="L231" t="s">
        <v>566</v>
      </c>
      <c r="M231" t="s">
        <v>26</v>
      </c>
      <c r="N231" t="s">
        <v>565</v>
      </c>
    </row>
    <row r="232" spans="12:14" x14ac:dyDescent="0.25">
      <c r="L232" t="s">
        <v>568</v>
      </c>
      <c r="M232" t="s">
        <v>26</v>
      </c>
      <c r="N232" t="s">
        <v>567</v>
      </c>
    </row>
    <row r="233" spans="12:14" x14ac:dyDescent="0.25">
      <c r="L233" t="s">
        <v>570</v>
      </c>
      <c r="M233" t="s">
        <v>26</v>
      </c>
      <c r="N233" t="s">
        <v>569</v>
      </c>
    </row>
    <row r="234" spans="12:14" x14ac:dyDescent="0.25">
      <c r="L234" t="s">
        <v>572</v>
      </c>
      <c r="M234" t="s">
        <v>26</v>
      </c>
      <c r="N234" t="s">
        <v>571</v>
      </c>
    </row>
    <row r="235" spans="12:14" x14ac:dyDescent="0.25">
      <c r="L235" t="s">
        <v>574</v>
      </c>
      <c r="M235" t="s">
        <v>26</v>
      </c>
      <c r="N235" t="s">
        <v>573</v>
      </c>
    </row>
    <row r="236" spans="12:14" x14ac:dyDescent="0.25">
      <c r="L236" t="s">
        <v>576</v>
      </c>
      <c r="M236" t="s">
        <v>26</v>
      </c>
      <c r="N236" t="s">
        <v>575</v>
      </c>
    </row>
    <row r="237" spans="12:14" x14ac:dyDescent="0.25">
      <c r="L237" t="s">
        <v>578</v>
      </c>
      <c r="M237" t="s">
        <v>26</v>
      </c>
      <c r="N237" t="s">
        <v>577</v>
      </c>
    </row>
    <row r="238" spans="12:14" x14ac:dyDescent="0.25">
      <c r="L238" t="s">
        <v>580</v>
      </c>
      <c r="M238" t="s">
        <v>26</v>
      </c>
      <c r="N238" t="s">
        <v>579</v>
      </c>
    </row>
    <row r="239" spans="12:14" x14ac:dyDescent="0.25">
      <c r="L239" t="s">
        <v>582</v>
      </c>
      <c r="M239" t="s">
        <v>26</v>
      </c>
      <c r="N239" t="s">
        <v>581</v>
      </c>
    </row>
    <row r="240" spans="12:14" x14ac:dyDescent="0.25">
      <c r="L240" t="s">
        <v>584</v>
      </c>
      <c r="M240" t="s">
        <v>26</v>
      </c>
      <c r="N240" t="s">
        <v>583</v>
      </c>
    </row>
    <row r="241" spans="12:14" x14ac:dyDescent="0.25">
      <c r="L241" t="s">
        <v>586</v>
      </c>
      <c r="M241" t="s">
        <v>26</v>
      </c>
      <c r="N241" t="s">
        <v>585</v>
      </c>
    </row>
    <row r="242" spans="12:14" x14ac:dyDescent="0.25">
      <c r="L242" t="s">
        <v>588</v>
      </c>
      <c r="M242" t="s">
        <v>26</v>
      </c>
      <c r="N242" t="s">
        <v>587</v>
      </c>
    </row>
    <row r="243" spans="12:14" x14ac:dyDescent="0.25">
      <c r="L243" t="s">
        <v>590</v>
      </c>
      <c r="M243" t="s">
        <v>27</v>
      </c>
      <c r="N243" t="s">
        <v>589</v>
      </c>
    </row>
    <row r="244" spans="12:14" x14ac:dyDescent="0.25">
      <c r="L244" t="s">
        <v>592</v>
      </c>
      <c r="M244" t="s">
        <v>27</v>
      </c>
      <c r="N244" t="s">
        <v>591</v>
      </c>
    </row>
    <row r="245" spans="12:14" x14ac:dyDescent="0.25">
      <c r="L245" t="s">
        <v>594</v>
      </c>
      <c r="M245" t="s">
        <v>27</v>
      </c>
      <c r="N245" t="s">
        <v>593</v>
      </c>
    </row>
    <row r="246" spans="12:14" x14ac:dyDescent="0.25">
      <c r="L246" t="s">
        <v>596</v>
      </c>
      <c r="M246" t="s">
        <v>27</v>
      </c>
      <c r="N246" t="s">
        <v>595</v>
      </c>
    </row>
    <row r="247" spans="12:14" x14ac:dyDescent="0.25">
      <c r="L247" t="s">
        <v>598</v>
      </c>
      <c r="M247" t="s">
        <v>27</v>
      </c>
      <c r="N247" t="s">
        <v>597</v>
      </c>
    </row>
    <row r="248" spans="12:14" x14ac:dyDescent="0.25">
      <c r="L248" t="s">
        <v>600</v>
      </c>
      <c r="M248" t="s">
        <v>27</v>
      </c>
      <c r="N248" t="s">
        <v>599</v>
      </c>
    </row>
    <row r="249" spans="12:14" x14ac:dyDescent="0.25">
      <c r="L249" t="s">
        <v>602</v>
      </c>
      <c r="M249" t="s">
        <v>27</v>
      </c>
      <c r="N249" t="s">
        <v>601</v>
      </c>
    </row>
    <row r="250" spans="12:14" x14ac:dyDescent="0.25">
      <c r="L250" t="s">
        <v>604</v>
      </c>
      <c r="M250" t="s">
        <v>27</v>
      </c>
      <c r="N250" t="s">
        <v>603</v>
      </c>
    </row>
    <row r="251" spans="12:14" x14ac:dyDescent="0.25">
      <c r="L251" t="s">
        <v>606</v>
      </c>
      <c r="M251" t="s">
        <v>27</v>
      </c>
      <c r="N251" t="s">
        <v>605</v>
      </c>
    </row>
    <row r="252" spans="12:14" x14ac:dyDescent="0.25">
      <c r="L252" t="s">
        <v>608</v>
      </c>
      <c r="M252" t="s">
        <v>27</v>
      </c>
      <c r="N252" t="s">
        <v>607</v>
      </c>
    </row>
    <row r="253" spans="12:14" x14ac:dyDescent="0.25">
      <c r="L253" t="s">
        <v>610</v>
      </c>
      <c r="M253" t="s">
        <v>27</v>
      </c>
      <c r="N253" t="s">
        <v>609</v>
      </c>
    </row>
    <row r="254" spans="12:14" x14ac:dyDescent="0.25">
      <c r="L254" t="s">
        <v>612</v>
      </c>
      <c r="M254" t="s">
        <v>27</v>
      </c>
      <c r="N254" t="s">
        <v>611</v>
      </c>
    </row>
    <row r="255" spans="12:14" x14ac:dyDescent="0.25">
      <c r="L255" t="s">
        <v>614</v>
      </c>
      <c r="M255" t="s">
        <v>27</v>
      </c>
      <c r="N255" t="s">
        <v>613</v>
      </c>
    </row>
    <row r="256" spans="12:14" x14ac:dyDescent="0.25">
      <c r="L256" t="s">
        <v>616</v>
      </c>
      <c r="M256" t="s">
        <v>27</v>
      </c>
      <c r="N256" t="s">
        <v>615</v>
      </c>
    </row>
    <row r="257" spans="12:14" x14ac:dyDescent="0.25">
      <c r="L257" t="s">
        <v>618</v>
      </c>
      <c r="M257" t="s">
        <v>27</v>
      </c>
      <c r="N257" t="s">
        <v>617</v>
      </c>
    </row>
    <row r="258" spans="12:14" x14ac:dyDescent="0.25">
      <c r="L258" t="s">
        <v>620</v>
      </c>
      <c r="M258" t="s">
        <v>27</v>
      </c>
      <c r="N258" t="s">
        <v>619</v>
      </c>
    </row>
    <row r="259" spans="12:14" x14ac:dyDescent="0.25">
      <c r="L259" t="s">
        <v>622</v>
      </c>
      <c r="M259" t="s">
        <v>27</v>
      </c>
      <c r="N259" t="s">
        <v>621</v>
      </c>
    </row>
    <row r="260" spans="12:14" x14ac:dyDescent="0.25">
      <c r="L260" t="s">
        <v>624</v>
      </c>
      <c r="M260" t="s">
        <v>27</v>
      </c>
      <c r="N260" t="s">
        <v>623</v>
      </c>
    </row>
    <row r="261" spans="12:14" x14ac:dyDescent="0.25">
      <c r="L261" t="s">
        <v>626</v>
      </c>
      <c r="M261" t="s">
        <v>27</v>
      </c>
      <c r="N261" t="s">
        <v>625</v>
      </c>
    </row>
    <row r="262" spans="12:14" x14ac:dyDescent="0.25">
      <c r="L262" t="s">
        <v>628</v>
      </c>
      <c r="M262" t="s">
        <v>27</v>
      </c>
      <c r="N262" t="s">
        <v>627</v>
      </c>
    </row>
    <row r="263" spans="12:14" x14ac:dyDescent="0.25">
      <c r="L263" t="s">
        <v>630</v>
      </c>
      <c r="M263" t="s">
        <v>27</v>
      </c>
      <c r="N263" t="s">
        <v>629</v>
      </c>
    </row>
    <row r="264" spans="12:14" x14ac:dyDescent="0.25">
      <c r="L264" t="s">
        <v>632</v>
      </c>
      <c r="M264" t="s">
        <v>27</v>
      </c>
      <c r="N264" t="s">
        <v>631</v>
      </c>
    </row>
    <row r="265" spans="12:14" x14ac:dyDescent="0.25">
      <c r="L265" t="s">
        <v>634</v>
      </c>
      <c r="M265" t="s">
        <v>27</v>
      </c>
      <c r="N265" t="s">
        <v>633</v>
      </c>
    </row>
    <row r="266" spans="12:14" x14ac:dyDescent="0.25">
      <c r="L266" t="s">
        <v>636</v>
      </c>
      <c r="M266" t="s">
        <v>27</v>
      </c>
      <c r="N266" t="s">
        <v>635</v>
      </c>
    </row>
    <row r="267" spans="12:14" x14ac:dyDescent="0.25">
      <c r="L267" t="s">
        <v>638</v>
      </c>
      <c r="M267" t="s">
        <v>27</v>
      </c>
      <c r="N267" t="s">
        <v>637</v>
      </c>
    </row>
    <row r="268" spans="12:14" x14ac:dyDescent="0.25">
      <c r="L268" t="s">
        <v>640</v>
      </c>
      <c r="M268" t="s">
        <v>27</v>
      </c>
      <c r="N268" t="s">
        <v>639</v>
      </c>
    </row>
    <row r="269" spans="12:14" x14ac:dyDescent="0.25">
      <c r="L269" t="s">
        <v>642</v>
      </c>
      <c r="M269" t="s">
        <v>27</v>
      </c>
      <c r="N269" t="s">
        <v>641</v>
      </c>
    </row>
    <row r="270" spans="12:14" x14ac:dyDescent="0.25">
      <c r="L270" t="s">
        <v>644</v>
      </c>
      <c r="M270" t="s">
        <v>27</v>
      </c>
      <c r="N270" t="s">
        <v>643</v>
      </c>
    </row>
    <row r="271" spans="12:14" x14ac:dyDescent="0.25">
      <c r="L271" t="s">
        <v>645</v>
      </c>
      <c r="M271" t="s">
        <v>27</v>
      </c>
      <c r="N271" t="s">
        <v>203</v>
      </c>
    </row>
    <row r="272" spans="12:14" x14ac:dyDescent="0.25">
      <c r="L272" t="s">
        <v>646</v>
      </c>
      <c r="M272" t="s">
        <v>27</v>
      </c>
      <c r="N272" t="s">
        <v>205</v>
      </c>
    </row>
    <row r="273" spans="12:14" x14ac:dyDescent="0.25">
      <c r="L273" t="s">
        <v>648</v>
      </c>
      <c r="M273" t="s">
        <v>27</v>
      </c>
      <c r="N273" t="s">
        <v>647</v>
      </c>
    </row>
    <row r="274" spans="12:14" x14ac:dyDescent="0.25">
      <c r="L274" t="s">
        <v>650</v>
      </c>
      <c r="M274" t="s">
        <v>27</v>
      </c>
      <c r="N274" t="s">
        <v>649</v>
      </c>
    </row>
    <row r="275" spans="12:14" x14ac:dyDescent="0.25">
      <c r="L275" t="s">
        <v>651</v>
      </c>
      <c r="M275" t="s">
        <v>27</v>
      </c>
      <c r="N275" t="s">
        <v>507</v>
      </c>
    </row>
    <row r="276" spans="12:14" x14ac:dyDescent="0.25">
      <c r="L276" t="s">
        <v>653</v>
      </c>
      <c r="M276" t="s">
        <v>27</v>
      </c>
      <c r="N276" t="s">
        <v>652</v>
      </c>
    </row>
    <row r="277" spans="12:14" x14ac:dyDescent="0.25">
      <c r="L277" t="s">
        <v>655</v>
      </c>
      <c r="M277" t="s">
        <v>27</v>
      </c>
      <c r="N277" t="s">
        <v>654</v>
      </c>
    </row>
    <row r="278" spans="12:14" x14ac:dyDescent="0.25">
      <c r="L278" t="s">
        <v>657</v>
      </c>
      <c r="M278" t="s">
        <v>27</v>
      </c>
      <c r="N278" t="s">
        <v>656</v>
      </c>
    </row>
    <row r="279" spans="12:14" x14ac:dyDescent="0.25">
      <c r="L279" t="s">
        <v>658</v>
      </c>
      <c r="M279" t="s">
        <v>27</v>
      </c>
      <c r="N279" t="s">
        <v>413</v>
      </c>
    </row>
    <row r="280" spans="12:14" x14ac:dyDescent="0.25">
      <c r="L280" t="s">
        <v>659</v>
      </c>
      <c r="M280" t="s">
        <v>27</v>
      </c>
      <c r="N280" t="s">
        <v>417</v>
      </c>
    </row>
    <row r="281" spans="12:14" x14ac:dyDescent="0.25">
      <c r="L281" t="s">
        <v>661</v>
      </c>
      <c r="M281" t="s">
        <v>27</v>
      </c>
      <c r="N281" t="s">
        <v>660</v>
      </c>
    </row>
    <row r="282" spans="12:14" x14ac:dyDescent="0.25">
      <c r="L282" t="s">
        <v>663</v>
      </c>
      <c r="M282" t="s">
        <v>27</v>
      </c>
      <c r="N282" t="s">
        <v>662</v>
      </c>
    </row>
    <row r="283" spans="12:14" x14ac:dyDescent="0.25">
      <c r="L283" t="s">
        <v>665</v>
      </c>
      <c r="M283" t="s">
        <v>27</v>
      </c>
      <c r="N283" t="s">
        <v>664</v>
      </c>
    </row>
    <row r="284" spans="12:14" x14ac:dyDescent="0.25">
      <c r="L284" t="s">
        <v>667</v>
      </c>
      <c r="M284" t="s">
        <v>27</v>
      </c>
      <c r="N284" t="s">
        <v>666</v>
      </c>
    </row>
    <row r="285" spans="12:14" x14ac:dyDescent="0.25">
      <c r="L285" t="s">
        <v>669</v>
      </c>
      <c r="M285" t="s">
        <v>27</v>
      </c>
      <c r="N285" t="s">
        <v>668</v>
      </c>
    </row>
    <row r="286" spans="12:14" x14ac:dyDescent="0.25">
      <c r="L286" t="s">
        <v>670</v>
      </c>
      <c r="M286" t="s">
        <v>27</v>
      </c>
      <c r="N286" t="s">
        <v>235</v>
      </c>
    </row>
    <row r="287" spans="12:14" x14ac:dyDescent="0.25">
      <c r="L287" t="s">
        <v>672</v>
      </c>
      <c r="M287" t="s">
        <v>27</v>
      </c>
      <c r="N287" t="s">
        <v>671</v>
      </c>
    </row>
    <row r="288" spans="12:14" x14ac:dyDescent="0.25">
      <c r="L288" t="s">
        <v>674</v>
      </c>
      <c r="M288" t="s">
        <v>27</v>
      </c>
      <c r="N288" t="s">
        <v>673</v>
      </c>
    </row>
    <row r="289" spans="12:14" x14ac:dyDescent="0.25">
      <c r="L289" t="s">
        <v>676</v>
      </c>
      <c r="M289" t="s">
        <v>27</v>
      </c>
      <c r="N289" t="s">
        <v>675</v>
      </c>
    </row>
    <row r="290" spans="12:14" x14ac:dyDescent="0.25">
      <c r="L290" t="s">
        <v>677</v>
      </c>
      <c r="M290" t="s">
        <v>27</v>
      </c>
      <c r="N290" t="s">
        <v>434</v>
      </c>
    </row>
    <row r="291" spans="12:14" x14ac:dyDescent="0.25">
      <c r="L291" t="s">
        <v>679</v>
      </c>
      <c r="M291" t="s">
        <v>27</v>
      </c>
      <c r="N291" t="s">
        <v>678</v>
      </c>
    </row>
    <row r="292" spans="12:14" x14ac:dyDescent="0.25">
      <c r="L292" t="s">
        <v>681</v>
      </c>
      <c r="M292" t="s">
        <v>27</v>
      </c>
      <c r="N292" t="s">
        <v>680</v>
      </c>
    </row>
    <row r="293" spans="12:14" x14ac:dyDescent="0.25">
      <c r="L293" t="s">
        <v>683</v>
      </c>
      <c r="M293" t="s">
        <v>27</v>
      </c>
      <c r="N293" t="s">
        <v>682</v>
      </c>
    </row>
    <row r="294" spans="12:14" x14ac:dyDescent="0.25">
      <c r="L294" t="s">
        <v>685</v>
      </c>
      <c r="M294" t="s">
        <v>27</v>
      </c>
      <c r="N294" t="s">
        <v>684</v>
      </c>
    </row>
    <row r="295" spans="12:14" x14ac:dyDescent="0.25">
      <c r="L295" t="s">
        <v>687</v>
      </c>
      <c r="M295" t="s">
        <v>27</v>
      </c>
      <c r="N295" t="s">
        <v>686</v>
      </c>
    </row>
    <row r="296" spans="12:14" x14ac:dyDescent="0.25">
      <c r="L296" t="s">
        <v>689</v>
      </c>
      <c r="M296" t="s">
        <v>27</v>
      </c>
      <c r="N296" t="s">
        <v>688</v>
      </c>
    </row>
    <row r="297" spans="12:14" x14ac:dyDescent="0.25">
      <c r="L297" t="s">
        <v>691</v>
      </c>
      <c r="M297" t="s">
        <v>27</v>
      </c>
      <c r="N297" t="s">
        <v>690</v>
      </c>
    </row>
    <row r="298" spans="12:14" x14ac:dyDescent="0.25">
      <c r="L298" t="s">
        <v>693</v>
      </c>
      <c r="M298" t="s">
        <v>27</v>
      </c>
      <c r="N298" t="s">
        <v>692</v>
      </c>
    </row>
    <row r="299" spans="12:14" x14ac:dyDescent="0.25">
      <c r="L299" t="s">
        <v>695</v>
      </c>
      <c r="M299" t="s">
        <v>27</v>
      </c>
      <c r="N299" t="s">
        <v>694</v>
      </c>
    </row>
    <row r="300" spans="12:14" x14ac:dyDescent="0.25">
      <c r="L300" t="s">
        <v>697</v>
      </c>
      <c r="M300" t="s">
        <v>27</v>
      </c>
      <c r="N300" t="s">
        <v>696</v>
      </c>
    </row>
    <row r="301" spans="12:14" x14ac:dyDescent="0.25">
      <c r="L301" t="s">
        <v>699</v>
      </c>
      <c r="M301" t="s">
        <v>27</v>
      </c>
      <c r="N301" t="s">
        <v>698</v>
      </c>
    </row>
    <row r="302" spans="12:14" x14ac:dyDescent="0.25">
      <c r="L302" t="s">
        <v>701</v>
      </c>
      <c r="M302" t="s">
        <v>27</v>
      </c>
      <c r="N302" t="s">
        <v>700</v>
      </c>
    </row>
    <row r="303" spans="12:14" x14ac:dyDescent="0.25">
      <c r="L303" t="s">
        <v>702</v>
      </c>
      <c r="M303" t="s">
        <v>27</v>
      </c>
      <c r="N303" t="s">
        <v>126</v>
      </c>
    </row>
    <row r="304" spans="12:14" x14ac:dyDescent="0.25">
      <c r="L304" t="s">
        <v>704</v>
      </c>
      <c r="M304" t="s">
        <v>27</v>
      </c>
      <c r="N304" t="s">
        <v>703</v>
      </c>
    </row>
    <row r="305" spans="12:14" x14ac:dyDescent="0.25">
      <c r="L305" t="s">
        <v>705</v>
      </c>
      <c r="M305" t="s">
        <v>27</v>
      </c>
      <c r="N305" t="s">
        <v>344</v>
      </c>
    </row>
    <row r="306" spans="12:14" x14ac:dyDescent="0.25">
      <c r="L306" t="s">
        <v>707</v>
      </c>
      <c r="M306" t="s">
        <v>28</v>
      </c>
      <c r="N306" t="s">
        <v>706</v>
      </c>
    </row>
    <row r="307" spans="12:14" x14ac:dyDescent="0.25">
      <c r="L307" t="s">
        <v>709</v>
      </c>
      <c r="M307" t="s">
        <v>28</v>
      </c>
      <c r="N307" t="s">
        <v>708</v>
      </c>
    </row>
    <row r="308" spans="12:14" x14ac:dyDescent="0.25">
      <c r="L308" t="s">
        <v>711</v>
      </c>
      <c r="M308" t="s">
        <v>28</v>
      </c>
      <c r="N308" t="s">
        <v>710</v>
      </c>
    </row>
    <row r="309" spans="12:14" x14ac:dyDescent="0.25">
      <c r="L309" t="s">
        <v>713</v>
      </c>
      <c r="M309" t="s">
        <v>28</v>
      </c>
      <c r="N309" t="s">
        <v>712</v>
      </c>
    </row>
    <row r="310" spans="12:14" x14ac:dyDescent="0.25">
      <c r="L310" t="s">
        <v>715</v>
      </c>
      <c r="M310" t="s">
        <v>28</v>
      </c>
      <c r="N310" t="s">
        <v>714</v>
      </c>
    </row>
    <row r="311" spans="12:14" x14ac:dyDescent="0.25">
      <c r="L311" t="s">
        <v>717</v>
      </c>
      <c r="M311" t="s">
        <v>28</v>
      </c>
      <c r="N311" t="s">
        <v>716</v>
      </c>
    </row>
    <row r="312" spans="12:14" x14ac:dyDescent="0.25">
      <c r="L312" t="s">
        <v>719</v>
      </c>
      <c r="M312" t="s">
        <v>28</v>
      </c>
      <c r="N312" t="s">
        <v>718</v>
      </c>
    </row>
    <row r="313" spans="12:14" x14ac:dyDescent="0.25">
      <c r="L313" t="s">
        <v>721</v>
      </c>
      <c r="M313" t="s">
        <v>28</v>
      </c>
      <c r="N313" t="s">
        <v>720</v>
      </c>
    </row>
    <row r="314" spans="12:14" x14ac:dyDescent="0.25">
      <c r="L314" t="s">
        <v>723</v>
      </c>
      <c r="M314" t="s">
        <v>30</v>
      </c>
      <c r="N314" t="s">
        <v>722</v>
      </c>
    </row>
    <row r="315" spans="12:14" x14ac:dyDescent="0.25">
      <c r="L315" t="s">
        <v>725</v>
      </c>
      <c r="M315" t="s">
        <v>30</v>
      </c>
      <c r="N315" t="s">
        <v>724</v>
      </c>
    </row>
    <row r="316" spans="12:14" x14ac:dyDescent="0.25">
      <c r="L316" t="s">
        <v>727</v>
      </c>
      <c r="M316" t="s">
        <v>30</v>
      </c>
      <c r="N316" t="s">
        <v>726</v>
      </c>
    </row>
    <row r="317" spans="12:14" x14ac:dyDescent="0.25">
      <c r="L317" t="s">
        <v>729</v>
      </c>
      <c r="M317" t="s">
        <v>29</v>
      </c>
      <c r="N317" t="s">
        <v>728</v>
      </c>
    </row>
    <row r="318" spans="12:14" x14ac:dyDescent="0.25">
      <c r="L318" t="s">
        <v>731</v>
      </c>
      <c r="M318" t="s">
        <v>31</v>
      </c>
      <c r="N318" t="s">
        <v>730</v>
      </c>
    </row>
    <row r="319" spans="12:14" x14ac:dyDescent="0.25">
      <c r="L319" t="s">
        <v>733</v>
      </c>
      <c r="M319" t="s">
        <v>31</v>
      </c>
      <c r="N319" t="s">
        <v>732</v>
      </c>
    </row>
    <row r="320" spans="12:14" x14ac:dyDescent="0.25">
      <c r="L320" t="s">
        <v>735</v>
      </c>
      <c r="M320" t="s">
        <v>31</v>
      </c>
      <c r="N320" t="s">
        <v>734</v>
      </c>
    </row>
    <row r="321" spans="12:14" x14ac:dyDescent="0.25">
      <c r="L321" t="s">
        <v>737</v>
      </c>
      <c r="M321" t="s">
        <v>31</v>
      </c>
      <c r="N321" t="s">
        <v>736</v>
      </c>
    </row>
    <row r="322" spans="12:14" x14ac:dyDescent="0.25">
      <c r="L322" t="s">
        <v>739</v>
      </c>
      <c r="M322" t="s">
        <v>31</v>
      </c>
      <c r="N322" t="s">
        <v>738</v>
      </c>
    </row>
    <row r="323" spans="12:14" x14ac:dyDescent="0.25">
      <c r="L323" t="s">
        <v>741</v>
      </c>
      <c r="M323" t="s">
        <v>31</v>
      </c>
      <c r="N323" t="s">
        <v>740</v>
      </c>
    </row>
    <row r="324" spans="12:14" x14ac:dyDescent="0.25">
      <c r="L324" t="s">
        <v>742</v>
      </c>
      <c r="M324" t="s">
        <v>31</v>
      </c>
      <c r="N324" t="s">
        <v>147</v>
      </c>
    </row>
    <row r="325" spans="12:14" x14ac:dyDescent="0.25">
      <c r="L325" t="s">
        <v>744</v>
      </c>
      <c r="M325" t="s">
        <v>31</v>
      </c>
      <c r="N325" t="s">
        <v>743</v>
      </c>
    </row>
    <row r="326" spans="12:14" x14ac:dyDescent="0.25">
      <c r="L326" t="s">
        <v>746</v>
      </c>
      <c r="M326" t="s">
        <v>31</v>
      </c>
      <c r="N326" t="s">
        <v>745</v>
      </c>
    </row>
    <row r="327" spans="12:14" x14ac:dyDescent="0.25">
      <c r="L327" t="s">
        <v>747</v>
      </c>
      <c r="M327" t="s">
        <v>31</v>
      </c>
      <c r="N327" t="s">
        <v>159</v>
      </c>
    </row>
    <row r="328" spans="12:14" x14ac:dyDescent="0.25">
      <c r="L328" t="s">
        <v>749</v>
      </c>
      <c r="M328" t="s">
        <v>31</v>
      </c>
      <c r="N328" t="s">
        <v>748</v>
      </c>
    </row>
    <row r="329" spans="12:14" x14ac:dyDescent="0.25">
      <c r="L329" t="s">
        <v>750</v>
      </c>
      <c r="M329" t="s">
        <v>31</v>
      </c>
      <c r="N329" t="s">
        <v>368</v>
      </c>
    </row>
    <row r="330" spans="12:14" x14ac:dyDescent="0.25">
      <c r="L330" t="s">
        <v>752</v>
      </c>
      <c r="M330" t="s">
        <v>31</v>
      </c>
      <c r="N330" t="s">
        <v>751</v>
      </c>
    </row>
    <row r="331" spans="12:14" x14ac:dyDescent="0.25">
      <c r="L331" t="s">
        <v>754</v>
      </c>
      <c r="M331" t="s">
        <v>31</v>
      </c>
      <c r="N331" t="s">
        <v>753</v>
      </c>
    </row>
    <row r="332" spans="12:14" x14ac:dyDescent="0.25">
      <c r="L332" t="s">
        <v>756</v>
      </c>
      <c r="M332" t="s">
        <v>31</v>
      </c>
      <c r="N332" t="s">
        <v>755</v>
      </c>
    </row>
    <row r="333" spans="12:14" x14ac:dyDescent="0.25">
      <c r="L333" t="s">
        <v>758</v>
      </c>
      <c r="M333" t="s">
        <v>31</v>
      </c>
      <c r="N333" t="s">
        <v>757</v>
      </c>
    </row>
    <row r="334" spans="12:14" x14ac:dyDescent="0.25">
      <c r="L334" t="s">
        <v>759</v>
      </c>
      <c r="M334" t="s">
        <v>31</v>
      </c>
      <c r="N334" t="s">
        <v>185</v>
      </c>
    </row>
    <row r="335" spans="12:14" x14ac:dyDescent="0.25">
      <c r="L335" t="s">
        <v>761</v>
      </c>
      <c r="M335" t="s">
        <v>31</v>
      </c>
      <c r="N335" t="s">
        <v>760</v>
      </c>
    </row>
    <row r="336" spans="12:14" x14ac:dyDescent="0.25">
      <c r="L336" t="s">
        <v>762</v>
      </c>
      <c r="M336" t="s">
        <v>31</v>
      </c>
      <c r="N336" t="s">
        <v>191</v>
      </c>
    </row>
    <row r="337" spans="12:14" x14ac:dyDescent="0.25">
      <c r="L337" t="s">
        <v>764</v>
      </c>
      <c r="M337" t="s">
        <v>31</v>
      </c>
      <c r="N337" t="s">
        <v>763</v>
      </c>
    </row>
    <row r="338" spans="12:14" x14ac:dyDescent="0.25">
      <c r="L338" t="s">
        <v>766</v>
      </c>
      <c r="M338" t="s">
        <v>31</v>
      </c>
      <c r="N338" t="s">
        <v>765</v>
      </c>
    </row>
    <row r="339" spans="12:14" x14ac:dyDescent="0.25">
      <c r="L339" t="s">
        <v>768</v>
      </c>
      <c r="M339" t="s">
        <v>31</v>
      </c>
      <c r="N339" t="s">
        <v>767</v>
      </c>
    </row>
    <row r="340" spans="12:14" x14ac:dyDescent="0.25">
      <c r="L340" t="s">
        <v>770</v>
      </c>
      <c r="M340" t="s">
        <v>31</v>
      </c>
      <c r="N340" t="s">
        <v>769</v>
      </c>
    </row>
    <row r="341" spans="12:14" x14ac:dyDescent="0.25">
      <c r="L341" t="s">
        <v>772</v>
      </c>
      <c r="M341" t="s">
        <v>31</v>
      </c>
      <c r="N341" t="s">
        <v>771</v>
      </c>
    </row>
    <row r="342" spans="12:14" x14ac:dyDescent="0.25">
      <c r="L342" t="s">
        <v>774</v>
      </c>
      <c r="M342" t="s">
        <v>31</v>
      </c>
      <c r="N342" t="s">
        <v>773</v>
      </c>
    </row>
    <row r="343" spans="12:14" x14ac:dyDescent="0.25">
      <c r="L343" t="s">
        <v>776</v>
      </c>
      <c r="M343" t="s">
        <v>31</v>
      </c>
      <c r="N343" t="s">
        <v>775</v>
      </c>
    </row>
    <row r="344" spans="12:14" x14ac:dyDescent="0.25">
      <c r="L344" t="s">
        <v>778</v>
      </c>
      <c r="M344" t="s">
        <v>31</v>
      </c>
      <c r="N344" t="s">
        <v>777</v>
      </c>
    </row>
    <row r="345" spans="12:14" x14ac:dyDescent="0.25">
      <c r="L345" t="s">
        <v>780</v>
      </c>
      <c r="M345" t="s">
        <v>31</v>
      </c>
      <c r="N345" t="s">
        <v>779</v>
      </c>
    </row>
    <row r="346" spans="12:14" x14ac:dyDescent="0.25">
      <c r="L346" t="s">
        <v>782</v>
      </c>
      <c r="M346" t="s">
        <v>31</v>
      </c>
      <c r="N346" t="s">
        <v>781</v>
      </c>
    </row>
    <row r="347" spans="12:14" x14ac:dyDescent="0.25">
      <c r="L347" t="s">
        <v>784</v>
      </c>
      <c r="M347" t="s">
        <v>31</v>
      </c>
      <c r="N347" t="s">
        <v>783</v>
      </c>
    </row>
    <row r="348" spans="12:14" x14ac:dyDescent="0.25">
      <c r="L348" t="s">
        <v>786</v>
      </c>
      <c r="M348" t="s">
        <v>31</v>
      </c>
      <c r="N348" t="s">
        <v>785</v>
      </c>
    </row>
    <row r="349" spans="12:14" x14ac:dyDescent="0.25">
      <c r="L349" t="s">
        <v>787</v>
      </c>
      <c r="M349" t="s">
        <v>31</v>
      </c>
      <c r="N349" t="s">
        <v>203</v>
      </c>
    </row>
    <row r="350" spans="12:14" x14ac:dyDescent="0.25">
      <c r="L350" t="s">
        <v>788</v>
      </c>
      <c r="M350" t="s">
        <v>31</v>
      </c>
      <c r="N350" t="s">
        <v>205</v>
      </c>
    </row>
    <row r="351" spans="12:14" x14ac:dyDescent="0.25">
      <c r="L351" t="s">
        <v>789</v>
      </c>
      <c r="M351" t="s">
        <v>31</v>
      </c>
      <c r="N351" t="s">
        <v>409</v>
      </c>
    </row>
    <row r="352" spans="12:14" x14ac:dyDescent="0.25">
      <c r="L352" t="s">
        <v>790</v>
      </c>
      <c r="M352" t="s">
        <v>31</v>
      </c>
      <c r="N352" t="s">
        <v>507</v>
      </c>
    </row>
    <row r="353" spans="12:14" x14ac:dyDescent="0.25">
      <c r="L353" t="s">
        <v>791</v>
      </c>
      <c r="M353" t="s">
        <v>31</v>
      </c>
      <c r="N353" t="s">
        <v>213</v>
      </c>
    </row>
    <row r="354" spans="12:14" x14ac:dyDescent="0.25">
      <c r="L354" t="s">
        <v>793</v>
      </c>
      <c r="M354" t="s">
        <v>31</v>
      </c>
      <c r="N354" t="s">
        <v>792</v>
      </c>
    </row>
    <row r="355" spans="12:14" x14ac:dyDescent="0.25">
      <c r="L355" t="s">
        <v>795</v>
      </c>
      <c r="M355" t="s">
        <v>31</v>
      </c>
      <c r="N355" t="s">
        <v>794</v>
      </c>
    </row>
    <row r="356" spans="12:14" x14ac:dyDescent="0.25">
      <c r="L356" t="s">
        <v>797</v>
      </c>
      <c r="M356" t="s">
        <v>31</v>
      </c>
      <c r="N356" t="s">
        <v>796</v>
      </c>
    </row>
    <row r="357" spans="12:14" x14ac:dyDescent="0.25">
      <c r="L357" t="s">
        <v>798</v>
      </c>
      <c r="M357" t="s">
        <v>31</v>
      </c>
      <c r="N357" t="s">
        <v>221</v>
      </c>
    </row>
    <row r="358" spans="12:14" x14ac:dyDescent="0.25">
      <c r="L358" t="s">
        <v>800</v>
      </c>
      <c r="M358" t="s">
        <v>31</v>
      </c>
      <c r="N358" t="s">
        <v>799</v>
      </c>
    </row>
    <row r="359" spans="12:14" x14ac:dyDescent="0.25">
      <c r="L359" t="s">
        <v>801</v>
      </c>
      <c r="M359" t="s">
        <v>31</v>
      </c>
      <c r="N359" t="s">
        <v>225</v>
      </c>
    </row>
    <row r="360" spans="12:14" x14ac:dyDescent="0.25">
      <c r="L360" t="s">
        <v>803</v>
      </c>
      <c r="M360" t="s">
        <v>31</v>
      </c>
      <c r="N360" t="s">
        <v>802</v>
      </c>
    </row>
    <row r="361" spans="12:14" x14ac:dyDescent="0.25">
      <c r="L361" t="s">
        <v>804</v>
      </c>
      <c r="M361" t="s">
        <v>31</v>
      </c>
      <c r="N361" t="s">
        <v>231</v>
      </c>
    </row>
    <row r="362" spans="12:14" x14ac:dyDescent="0.25">
      <c r="L362" t="s">
        <v>806</v>
      </c>
      <c r="M362" t="s">
        <v>31</v>
      </c>
      <c r="N362" t="s">
        <v>805</v>
      </c>
    </row>
    <row r="363" spans="12:14" x14ac:dyDescent="0.25">
      <c r="L363" t="s">
        <v>808</v>
      </c>
      <c r="M363" t="s">
        <v>31</v>
      </c>
      <c r="N363" t="s">
        <v>807</v>
      </c>
    </row>
    <row r="364" spans="12:14" x14ac:dyDescent="0.25">
      <c r="L364" t="s">
        <v>810</v>
      </c>
      <c r="M364" t="s">
        <v>31</v>
      </c>
      <c r="N364" t="s">
        <v>809</v>
      </c>
    </row>
    <row r="365" spans="12:14" x14ac:dyDescent="0.25">
      <c r="L365" t="s">
        <v>811</v>
      </c>
      <c r="M365" t="s">
        <v>31</v>
      </c>
      <c r="N365" t="s">
        <v>532</v>
      </c>
    </row>
    <row r="366" spans="12:14" x14ac:dyDescent="0.25">
      <c r="L366" t="s">
        <v>813</v>
      </c>
      <c r="M366" t="s">
        <v>31</v>
      </c>
      <c r="N366" t="s">
        <v>812</v>
      </c>
    </row>
    <row r="367" spans="12:14" x14ac:dyDescent="0.25">
      <c r="L367" t="s">
        <v>815</v>
      </c>
      <c r="M367" t="s">
        <v>31</v>
      </c>
      <c r="N367" t="s">
        <v>814</v>
      </c>
    </row>
    <row r="368" spans="12:14" x14ac:dyDescent="0.25">
      <c r="L368" t="s">
        <v>817</v>
      </c>
      <c r="M368" t="s">
        <v>31</v>
      </c>
      <c r="N368" t="s">
        <v>816</v>
      </c>
    </row>
    <row r="369" spans="12:14" x14ac:dyDescent="0.25">
      <c r="L369" t="s">
        <v>819</v>
      </c>
      <c r="M369" t="s">
        <v>31</v>
      </c>
      <c r="N369" t="s">
        <v>818</v>
      </c>
    </row>
    <row r="370" spans="12:14" x14ac:dyDescent="0.25">
      <c r="L370" t="s">
        <v>820</v>
      </c>
      <c r="M370" t="s">
        <v>31</v>
      </c>
      <c r="N370" t="s">
        <v>439</v>
      </c>
    </row>
    <row r="371" spans="12:14" x14ac:dyDescent="0.25">
      <c r="L371" t="s">
        <v>822</v>
      </c>
      <c r="M371" t="s">
        <v>31</v>
      </c>
      <c r="N371" t="s">
        <v>821</v>
      </c>
    </row>
    <row r="372" spans="12:14" x14ac:dyDescent="0.25">
      <c r="L372" t="s">
        <v>824</v>
      </c>
      <c r="M372" t="s">
        <v>31</v>
      </c>
      <c r="N372" t="s">
        <v>823</v>
      </c>
    </row>
    <row r="373" spans="12:14" x14ac:dyDescent="0.25">
      <c r="L373" t="s">
        <v>826</v>
      </c>
      <c r="M373" t="s">
        <v>31</v>
      </c>
      <c r="N373" t="s">
        <v>825</v>
      </c>
    </row>
    <row r="374" spans="12:14" x14ac:dyDescent="0.25">
      <c r="L374" t="s">
        <v>828</v>
      </c>
      <c r="M374" t="s">
        <v>31</v>
      </c>
      <c r="N374" t="s">
        <v>827</v>
      </c>
    </row>
    <row r="375" spans="12:14" x14ac:dyDescent="0.25">
      <c r="L375" t="s">
        <v>830</v>
      </c>
      <c r="M375" t="s">
        <v>31</v>
      </c>
      <c r="N375" t="s">
        <v>829</v>
      </c>
    </row>
    <row r="376" spans="12:14" x14ac:dyDescent="0.25">
      <c r="L376" t="s">
        <v>832</v>
      </c>
      <c r="M376" t="s">
        <v>31</v>
      </c>
      <c r="N376" t="s">
        <v>831</v>
      </c>
    </row>
    <row r="377" spans="12:14" x14ac:dyDescent="0.25">
      <c r="L377" t="s">
        <v>833</v>
      </c>
      <c r="M377" t="s">
        <v>31</v>
      </c>
      <c r="N377" t="s">
        <v>251</v>
      </c>
    </row>
    <row r="378" spans="12:14" x14ac:dyDescent="0.25">
      <c r="L378" t="s">
        <v>835</v>
      </c>
      <c r="M378" t="s">
        <v>31</v>
      </c>
      <c r="N378" t="s">
        <v>834</v>
      </c>
    </row>
    <row r="379" spans="12:14" x14ac:dyDescent="0.25">
      <c r="L379" t="s">
        <v>837</v>
      </c>
      <c r="M379" t="s">
        <v>31</v>
      </c>
      <c r="N379" t="s">
        <v>836</v>
      </c>
    </row>
    <row r="380" spans="12:14" x14ac:dyDescent="0.25">
      <c r="L380" t="s">
        <v>838</v>
      </c>
      <c r="M380" t="s">
        <v>31</v>
      </c>
      <c r="N380" t="s">
        <v>464</v>
      </c>
    </row>
    <row r="381" spans="12:14" x14ac:dyDescent="0.25">
      <c r="L381" t="s">
        <v>840</v>
      </c>
      <c r="M381" t="s">
        <v>31</v>
      </c>
      <c r="N381" t="s">
        <v>839</v>
      </c>
    </row>
    <row r="382" spans="12:14" x14ac:dyDescent="0.25">
      <c r="L382" t="s">
        <v>842</v>
      </c>
      <c r="M382" t="s">
        <v>31</v>
      </c>
      <c r="N382" t="s">
        <v>841</v>
      </c>
    </row>
    <row r="383" spans="12:14" x14ac:dyDescent="0.25">
      <c r="L383" t="s">
        <v>844</v>
      </c>
      <c r="M383" t="s">
        <v>31</v>
      </c>
      <c r="N383" t="s">
        <v>843</v>
      </c>
    </row>
    <row r="384" spans="12:14" x14ac:dyDescent="0.25">
      <c r="L384" t="s">
        <v>845</v>
      </c>
      <c r="M384" t="s">
        <v>31</v>
      </c>
      <c r="N384" t="s">
        <v>126</v>
      </c>
    </row>
    <row r="385" spans="12:14" x14ac:dyDescent="0.25">
      <c r="L385" t="s">
        <v>847</v>
      </c>
      <c r="M385" t="s">
        <v>32</v>
      </c>
      <c r="N385" t="s">
        <v>846</v>
      </c>
    </row>
    <row r="386" spans="12:14" x14ac:dyDescent="0.25">
      <c r="L386" t="s">
        <v>849</v>
      </c>
      <c r="M386" t="s">
        <v>32</v>
      </c>
      <c r="N386" t="s">
        <v>848</v>
      </c>
    </row>
    <row r="387" spans="12:14" x14ac:dyDescent="0.25">
      <c r="L387" t="s">
        <v>851</v>
      </c>
      <c r="M387" t="s">
        <v>32</v>
      </c>
      <c r="N387" t="s">
        <v>850</v>
      </c>
    </row>
    <row r="388" spans="12:14" x14ac:dyDescent="0.25">
      <c r="L388" t="s">
        <v>852</v>
      </c>
      <c r="M388" t="s">
        <v>32</v>
      </c>
      <c r="N388" t="s">
        <v>732</v>
      </c>
    </row>
    <row r="389" spans="12:14" x14ac:dyDescent="0.25">
      <c r="L389" t="s">
        <v>853</v>
      </c>
      <c r="M389" t="s">
        <v>32</v>
      </c>
      <c r="N389" t="s">
        <v>135</v>
      </c>
    </row>
    <row r="390" spans="12:14" x14ac:dyDescent="0.25">
      <c r="L390" t="s">
        <v>855</v>
      </c>
      <c r="M390" t="s">
        <v>32</v>
      </c>
      <c r="N390" t="s">
        <v>854</v>
      </c>
    </row>
    <row r="391" spans="12:14" x14ac:dyDescent="0.25">
      <c r="L391" t="s">
        <v>857</v>
      </c>
      <c r="M391" t="s">
        <v>32</v>
      </c>
      <c r="N391" t="s">
        <v>856</v>
      </c>
    </row>
    <row r="392" spans="12:14" x14ac:dyDescent="0.25">
      <c r="L392" t="s">
        <v>859</v>
      </c>
      <c r="M392" t="s">
        <v>32</v>
      </c>
      <c r="N392" t="s">
        <v>858</v>
      </c>
    </row>
    <row r="393" spans="12:14" x14ac:dyDescent="0.25">
      <c r="L393" t="s">
        <v>861</v>
      </c>
      <c r="M393" t="s">
        <v>32</v>
      </c>
      <c r="N393" t="s">
        <v>860</v>
      </c>
    </row>
    <row r="394" spans="12:14" x14ac:dyDescent="0.25">
      <c r="L394" t="s">
        <v>863</v>
      </c>
      <c r="M394" t="s">
        <v>32</v>
      </c>
      <c r="N394" t="s">
        <v>862</v>
      </c>
    </row>
    <row r="395" spans="12:14" x14ac:dyDescent="0.25">
      <c r="L395" t="s">
        <v>864</v>
      </c>
      <c r="M395" t="s">
        <v>32</v>
      </c>
      <c r="N395" t="s">
        <v>139</v>
      </c>
    </row>
    <row r="396" spans="12:14" x14ac:dyDescent="0.25">
      <c r="L396" t="s">
        <v>866</v>
      </c>
      <c r="M396" t="s">
        <v>32</v>
      </c>
      <c r="N396" t="s">
        <v>865</v>
      </c>
    </row>
    <row r="397" spans="12:14" x14ac:dyDescent="0.25">
      <c r="L397" t="s">
        <v>868</v>
      </c>
      <c r="M397" t="s">
        <v>32</v>
      </c>
      <c r="N397" t="s">
        <v>867</v>
      </c>
    </row>
    <row r="398" spans="12:14" x14ac:dyDescent="0.25">
      <c r="L398" t="s">
        <v>870</v>
      </c>
      <c r="M398" t="s">
        <v>32</v>
      </c>
      <c r="N398" t="s">
        <v>869</v>
      </c>
    </row>
    <row r="399" spans="12:14" x14ac:dyDescent="0.25">
      <c r="L399" t="s">
        <v>872</v>
      </c>
      <c r="M399" t="s">
        <v>32</v>
      </c>
      <c r="N399" t="s">
        <v>871</v>
      </c>
    </row>
    <row r="400" spans="12:14" x14ac:dyDescent="0.25">
      <c r="L400" t="s">
        <v>874</v>
      </c>
      <c r="M400" t="s">
        <v>32</v>
      </c>
      <c r="N400" t="s">
        <v>873</v>
      </c>
    </row>
    <row r="401" spans="12:14" x14ac:dyDescent="0.25">
      <c r="L401" t="s">
        <v>876</v>
      </c>
      <c r="M401" t="s">
        <v>32</v>
      </c>
      <c r="N401" t="s">
        <v>875</v>
      </c>
    </row>
    <row r="402" spans="12:14" x14ac:dyDescent="0.25">
      <c r="L402" t="s">
        <v>878</v>
      </c>
      <c r="M402" t="s">
        <v>32</v>
      </c>
      <c r="N402" t="s">
        <v>877</v>
      </c>
    </row>
    <row r="403" spans="12:14" x14ac:dyDescent="0.25">
      <c r="L403" t="s">
        <v>879</v>
      </c>
      <c r="M403" t="s">
        <v>32</v>
      </c>
      <c r="N403" t="s">
        <v>147</v>
      </c>
    </row>
    <row r="404" spans="12:14" x14ac:dyDescent="0.25">
      <c r="L404" t="s">
        <v>881</v>
      </c>
      <c r="M404" t="s">
        <v>32</v>
      </c>
      <c r="N404" t="s">
        <v>880</v>
      </c>
    </row>
    <row r="405" spans="12:14" x14ac:dyDescent="0.25">
      <c r="L405" t="s">
        <v>883</v>
      </c>
      <c r="M405" t="s">
        <v>32</v>
      </c>
      <c r="N405" t="s">
        <v>882</v>
      </c>
    </row>
    <row r="406" spans="12:14" x14ac:dyDescent="0.25">
      <c r="L406" t="s">
        <v>884</v>
      </c>
      <c r="M406" t="s">
        <v>32</v>
      </c>
      <c r="N406" t="s">
        <v>358</v>
      </c>
    </row>
    <row r="407" spans="12:14" x14ac:dyDescent="0.25">
      <c r="L407" t="s">
        <v>886</v>
      </c>
      <c r="M407" t="s">
        <v>32</v>
      </c>
      <c r="N407" t="s">
        <v>885</v>
      </c>
    </row>
    <row r="408" spans="12:14" x14ac:dyDescent="0.25">
      <c r="L408" t="s">
        <v>888</v>
      </c>
      <c r="M408" t="s">
        <v>32</v>
      </c>
      <c r="N408" t="s">
        <v>887</v>
      </c>
    </row>
    <row r="409" spans="12:14" x14ac:dyDescent="0.25">
      <c r="L409" t="s">
        <v>890</v>
      </c>
      <c r="M409" t="s">
        <v>32</v>
      </c>
      <c r="N409" t="s">
        <v>889</v>
      </c>
    </row>
    <row r="410" spans="12:14" x14ac:dyDescent="0.25">
      <c r="L410" t="s">
        <v>892</v>
      </c>
      <c r="M410" t="s">
        <v>32</v>
      </c>
      <c r="N410" t="s">
        <v>891</v>
      </c>
    </row>
    <row r="411" spans="12:14" x14ac:dyDescent="0.25">
      <c r="L411" t="s">
        <v>894</v>
      </c>
      <c r="M411" t="s">
        <v>32</v>
      </c>
      <c r="N411" t="s">
        <v>893</v>
      </c>
    </row>
    <row r="412" spans="12:14" x14ac:dyDescent="0.25">
      <c r="L412" t="s">
        <v>895</v>
      </c>
      <c r="M412" t="s">
        <v>32</v>
      </c>
      <c r="N412" t="s">
        <v>151</v>
      </c>
    </row>
    <row r="413" spans="12:14" x14ac:dyDescent="0.25">
      <c r="L413" t="s">
        <v>896</v>
      </c>
      <c r="M413" t="s">
        <v>32</v>
      </c>
      <c r="N413" t="s">
        <v>157</v>
      </c>
    </row>
    <row r="414" spans="12:14" x14ac:dyDescent="0.25">
      <c r="L414" t="s">
        <v>897</v>
      </c>
      <c r="M414" t="s">
        <v>32</v>
      </c>
      <c r="N414" t="s">
        <v>159</v>
      </c>
    </row>
    <row r="415" spans="12:14" x14ac:dyDescent="0.25">
      <c r="L415" t="s">
        <v>899</v>
      </c>
      <c r="M415" t="s">
        <v>32</v>
      </c>
      <c r="N415" t="s">
        <v>898</v>
      </c>
    </row>
    <row r="416" spans="12:14" x14ac:dyDescent="0.25">
      <c r="L416" t="s">
        <v>901</v>
      </c>
      <c r="M416" t="s">
        <v>32</v>
      </c>
      <c r="N416" t="s">
        <v>900</v>
      </c>
    </row>
    <row r="417" spans="12:14" x14ac:dyDescent="0.25">
      <c r="L417" t="s">
        <v>903</v>
      </c>
      <c r="M417" t="s">
        <v>32</v>
      </c>
      <c r="N417" t="s">
        <v>902</v>
      </c>
    </row>
    <row r="418" spans="12:14" x14ac:dyDescent="0.25">
      <c r="L418" t="s">
        <v>904</v>
      </c>
      <c r="M418" t="s">
        <v>32</v>
      </c>
      <c r="N418" t="s">
        <v>163</v>
      </c>
    </row>
    <row r="419" spans="12:14" x14ac:dyDescent="0.25">
      <c r="L419" t="s">
        <v>906</v>
      </c>
      <c r="M419" t="s">
        <v>32</v>
      </c>
      <c r="N419" t="s">
        <v>905</v>
      </c>
    </row>
    <row r="420" spans="12:14" x14ac:dyDescent="0.25">
      <c r="L420" t="s">
        <v>907</v>
      </c>
      <c r="M420" t="s">
        <v>32</v>
      </c>
      <c r="N420" t="s">
        <v>368</v>
      </c>
    </row>
    <row r="421" spans="12:14" x14ac:dyDescent="0.25">
      <c r="L421" t="s">
        <v>909</v>
      </c>
      <c r="M421" t="s">
        <v>32</v>
      </c>
      <c r="N421" t="s">
        <v>908</v>
      </c>
    </row>
    <row r="422" spans="12:14" x14ac:dyDescent="0.25">
      <c r="L422" t="s">
        <v>911</v>
      </c>
      <c r="M422" t="s">
        <v>32</v>
      </c>
      <c r="N422" t="s">
        <v>910</v>
      </c>
    </row>
    <row r="423" spans="12:14" x14ac:dyDescent="0.25">
      <c r="L423" t="s">
        <v>912</v>
      </c>
      <c r="M423" t="s">
        <v>32</v>
      </c>
      <c r="N423" t="s">
        <v>374</v>
      </c>
    </row>
    <row r="424" spans="12:14" x14ac:dyDescent="0.25">
      <c r="L424" t="s">
        <v>914</v>
      </c>
      <c r="M424" t="s">
        <v>32</v>
      </c>
      <c r="N424" t="s">
        <v>913</v>
      </c>
    </row>
    <row r="425" spans="12:14" x14ac:dyDescent="0.25">
      <c r="L425" t="s">
        <v>915</v>
      </c>
      <c r="M425" t="s">
        <v>32</v>
      </c>
      <c r="N425" t="s">
        <v>751</v>
      </c>
    </row>
    <row r="426" spans="12:14" x14ac:dyDescent="0.25">
      <c r="L426" t="s">
        <v>917</v>
      </c>
      <c r="M426" t="s">
        <v>32</v>
      </c>
      <c r="N426" t="s">
        <v>916</v>
      </c>
    </row>
    <row r="427" spans="12:14" x14ac:dyDescent="0.25">
      <c r="L427" t="s">
        <v>919</v>
      </c>
      <c r="M427" t="s">
        <v>32</v>
      </c>
      <c r="N427" t="s">
        <v>918</v>
      </c>
    </row>
    <row r="428" spans="12:14" x14ac:dyDescent="0.25">
      <c r="L428" t="s">
        <v>921</v>
      </c>
      <c r="M428" t="s">
        <v>32</v>
      </c>
      <c r="N428" t="s">
        <v>920</v>
      </c>
    </row>
    <row r="429" spans="12:14" x14ac:dyDescent="0.25">
      <c r="L429" t="s">
        <v>923</v>
      </c>
      <c r="M429" t="s">
        <v>32</v>
      </c>
      <c r="N429" t="s">
        <v>922</v>
      </c>
    </row>
    <row r="430" spans="12:14" x14ac:dyDescent="0.25">
      <c r="L430" t="s">
        <v>925</v>
      </c>
      <c r="M430" t="s">
        <v>32</v>
      </c>
      <c r="N430" t="s">
        <v>924</v>
      </c>
    </row>
    <row r="431" spans="12:14" x14ac:dyDescent="0.25">
      <c r="L431" t="s">
        <v>927</v>
      </c>
      <c r="M431" t="s">
        <v>32</v>
      </c>
      <c r="N431" t="s">
        <v>926</v>
      </c>
    </row>
    <row r="432" spans="12:14" x14ac:dyDescent="0.25">
      <c r="L432" t="s">
        <v>928</v>
      </c>
      <c r="M432" t="s">
        <v>32</v>
      </c>
      <c r="N432" t="s">
        <v>623</v>
      </c>
    </row>
    <row r="433" spans="12:14" x14ac:dyDescent="0.25">
      <c r="L433" t="s">
        <v>930</v>
      </c>
      <c r="M433" t="s">
        <v>32</v>
      </c>
      <c r="N433" t="s">
        <v>929</v>
      </c>
    </row>
    <row r="434" spans="12:14" x14ac:dyDescent="0.25">
      <c r="L434" t="s">
        <v>932</v>
      </c>
      <c r="M434" t="s">
        <v>32</v>
      </c>
      <c r="N434" t="s">
        <v>931</v>
      </c>
    </row>
    <row r="435" spans="12:14" x14ac:dyDescent="0.25">
      <c r="L435" t="s">
        <v>934</v>
      </c>
      <c r="M435" t="s">
        <v>32</v>
      </c>
      <c r="N435" t="s">
        <v>933</v>
      </c>
    </row>
    <row r="436" spans="12:14" x14ac:dyDescent="0.25">
      <c r="L436" t="s">
        <v>935</v>
      </c>
      <c r="M436" t="s">
        <v>32</v>
      </c>
      <c r="N436" t="s">
        <v>627</v>
      </c>
    </row>
    <row r="437" spans="12:14" x14ac:dyDescent="0.25">
      <c r="L437" t="s">
        <v>937</v>
      </c>
      <c r="M437" t="s">
        <v>32</v>
      </c>
      <c r="N437" t="s">
        <v>936</v>
      </c>
    </row>
    <row r="438" spans="12:14" x14ac:dyDescent="0.25">
      <c r="L438" t="s">
        <v>939</v>
      </c>
      <c r="M438" t="s">
        <v>32</v>
      </c>
      <c r="N438" t="s">
        <v>938</v>
      </c>
    </row>
    <row r="439" spans="12:14" x14ac:dyDescent="0.25">
      <c r="L439" t="s">
        <v>941</v>
      </c>
      <c r="M439" t="s">
        <v>32</v>
      </c>
      <c r="N439" t="s">
        <v>940</v>
      </c>
    </row>
    <row r="440" spans="12:14" x14ac:dyDescent="0.25">
      <c r="L440" t="s">
        <v>942</v>
      </c>
      <c r="M440" t="s">
        <v>32</v>
      </c>
      <c r="N440" t="s">
        <v>189</v>
      </c>
    </row>
    <row r="441" spans="12:14" x14ac:dyDescent="0.25">
      <c r="L441" t="s">
        <v>944</v>
      </c>
      <c r="M441" t="s">
        <v>32</v>
      </c>
      <c r="N441" t="s">
        <v>943</v>
      </c>
    </row>
    <row r="442" spans="12:14" x14ac:dyDescent="0.25">
      <c r="L442" t="s">
        <v>946</v>
      </c>
      <c r="M442" t="s">
        <v>32</v>
      </c>
      <c r="N442" t="s">
        <v>945</v>
      </c>
    </row>
    <row r="443" spans="12:14" x14ac:dyDescent="0.25">
      <c r="L443" t="s">
        <v>947</v>
      </c>
      <c r="M443" t="s">
        <v>32</v>
      </c>
      <c r="N443" t="s">
        <v>191</v>
      </c>
    </row>
    <row r="444" spans="12:14" x14ac:dyDescent="0.25">
      <c r="L444" t="s">
        <v>948</v>
      </c>
      <c r="M444" t="s">
        <v>32</v>
      </c>
      <c r="N444" t="s">
        <v>388</v>
      </c>
    </row>
    <row r="445" spans="12:14" x14ac:dyDescent="0.25">
      <c r="L445" t="s">
        <v>950</v>
      </c>
      <c r="M445" t="s">
        <v>32</v>
      </c>
      <c r="N445" t="s">
        <v>949</v>
      </c>
    </row>
    <row r="446" spans="12:14" x14ac:dyDescent="0.25">
      <c r="L446" t="s">
        <v>952</v>
      </c>
      <c r="M446" t="s">
        <v>32</v>
      </c>
      <c r="N446" t="s">
        <v>951</v>
      </c>
    </row>
    <row r="447" spans="12:14" x14ac:dyDescent="0.25">
      <c r="L447" t="s">
        <v>954</v>
      </c>
      <c r="M447" t="s">
        <v>32</v>
      </c>
      <c r="N447" t="s">
        <v>953</v>
      </c>
    </row>
    <row r="448" spans="12:14" x14ac:dyDescent="0.25">
      <c r="L448" t="s">
        <v>956</v>
      </c>
      <c r="M448" t="s">
        <v>32</v>
      </c>
      <c r="N448" t="s">
        <v>955</v>
      </c>
    </row>
    <row r="449" spans="12:14" x14ac:dyDescent="0.25">
      <c r="L449" t="s">
        <v>958</v>
      </c>
      <c r="M449" t="s">
        <v>32</v>
      </c>
      <c r="N449" t="s">
        <v>957</v>
      </c>
    </row>
    <row r="450" spans="12:14" x14ac:dyDescent="0.25">
      <c r="L450" t="s">
        <v>959</v>
      </c>
      <c r="M450" t="s">
        <v>32</v>
      </c>
      <c r="N450" t="s">
        <v>195</v>
      </c>
    </row>
    <row r="451" spans="12:14" x14ac:dyDescent="0.25">
      <c r="L451" t="s">
        <v>961</v>
      </c>
      <c r="M451" t="s">
        <v>32</v>
      </c>
      <c r="N451" t="s">
        <v>960</v>
      </c>
    </row>
    <row r="452" spans="12:14" x14ac:dyDescent="0.25">
      <c r="L452" t="s">
        <v>963</v>
      </c>
      <c r="M452" t="s">
        <v>32</v>
      </c>
      <c r="N452" t="s">
        <v>962</v>
      </c>
    </row>
    <row r="453" spans="12:14" x14ac:dyDescent="0.25">
      <c r="L453" t="s">
        <v>965</v>
      </c>
      <c r="M453" t="s">
        <v>32</v>
      </c>
      <c r="N453" t="s">
        <v>964</v>
      </c>
    </row>
    <row r="454" spans="12:14" x14ac:dyDescent="0.25">
      <c r="L454" t="s">
        <v>967</v>
      </c>
      <c r="M454" t="s">
        <v>32</v>
      </c>
      <c r="N454" t="s">
        <v>966</v>
      </c>
    </row>
    <row r="455" spans="12:14" x14ac:dyDescent="0.25">
      <c r="L455" t="s">
        <v>969</v>
      </c>
      <c r="M455" t="s">
        <v>32</v>
      </c>
      <c r="N455" t="s">
        <v>968</v>
      </c>
    </row>
    <row r="456" spans="12:14" x14ac:dyDescent="0.25">
      <c r="L456" t="s">
        <v>971</v>
      </c>
      <c r="M456" t="s">
        <v>32</v>
      </c>
      <c r="N456" t="s">
        <v>970</v>
      </c>
    </row>
    <row r="457" spans="12:14" x14ac:dyDescent="0.25">
      <c r="L457" t="s">
        <v>973</v>
      </c>
      <c r="M457" t="s">
        <v>32</v>
      </c>
      <c r="N457" t="s">
        <v>972</v>
      </c>
    </row>
    <row r="458" spans="12:14" x14ac:dyDescent="0.25">
      <c r="L458" t="s">
        <v>975</v>
      </c>
      <c r="M458" t="s">
        <v>32</v>
      </c>
      <c r="N458" t="s">
        <v>974</v>
      </c>
    </row>
    <row r="459" spans="12:14" x14ac:dyDescent="0.25">
      <c r="L459" t="s">
        <v>976</v>
      </c>
      <c r="M459" t="s">
        <v>32</v>
      </c>
      <c r="N459" t="s">
        <v>199</v>
      </c>
    </row>
    <row r="460" spans="12:14" x14ac:dyDescent="0.25">
      <c r="L460" t="s">
        <v>977</v>
      </c>
      <c r="M460" t="s">
        <v>32</v>
      </c>
      <c r="N460" t="s">
        <v>201</v>
      </c>
    </row>
    <row r="461" spans="12:14" x14ac:dyDescent="0.25">
      <c r="L461" t="s">
        <v>979</v>
      </c>
      <c r="M461" t="s">
        <v>32</v>
      </c>
      <c r="N461" t="s">
        <v>978</v>
      </c>
    </row>
    <row r="462" spans="12:14" x14ac:dyDescent="0.25">
      <c r="L462" t="s">
        <v>980</v>
      </c>
      <c r="M462" t="s">
        <v>32</v>
      </c>
      <c r="N462" t="s">
        <v>203</v>
      </c>
    </row>
    <row r="463" spans="12:14" x14ac:dyDescent="0.25">
      <c r="L463" t="s">
        <v>982</v>
      </c>
      <c r="M463" t="s">
        <v>32</v>
      </c>
      <c r="N463" t="s">
        <v>981</v>
      </c>
    </row>
    <row r="464" spans="12:14" x14ac:dyDescent="0.25">
      <c r="L464" t="s">
        <v>984</v>
      </c>
      <c r="M464" t="s">
        <v>32</v>
      </c>
      <c r="N464" t="s">
        <v>983</v>
      </c>
    </row>
    <row r="465" spans="12:14" x14ac:dyDescent="0.25">
      <c r="L465" t="s">
        <v>985</v>
      </c>
      <c r="M465" t="s">
        <v>32</v>
      </c>
      <c r="N465" t="s">
        <v>205</v>
      </c>
    </row>
    <row r="466" spans="12:14" x14ac:dyDescent="0.25">
      <c r="L466" t="s">
        <v>987</v>
      </c>
      <c r="M466" t="s">
        <v>32</v>
      </c>
      <c r="N466" t="s">
        <v>986</v>
      </c>
    </row>
    <row r="467" spans="12:14" x14ac:dyDescent="0.25">
      <c r="L467" t="s">
        <v>988</v>
      </c>
      <c r="M467" t="s">
        <v>32</v>
      </c>
      <c r="N467" t="s">
        <v>407</v>
      </c>
    </row>
    <row r="468" spans="12:14" x14ac:dyDescent="0.25">
      <c r="L468" t="s">
        <v>990</v>
      </c>
      <c r="M468" t="s">
        <v>32</v>
      </c>
      <c r="N468" t="s">
        <v>989</v>
      </c>
    </row>
    <row r="469" spans="12:14" x14ac:dyDescent="0.25">
      <c r="L469" t="s">
        <v>991</v>
      </c>
      <c r="M469" t="s">
        <v>32</v>
      </c>
      <c r="N469" t="s">
        <v>207</v>
      </c>
    </row>
    <row r="470" spans="12:14" x14ac:dyDescent="0.25">
      <c r="L470" t="s">
        <v>993</v>
      </c>
      <c r="M470" t="s">
        <v>32</v>
      </c>
      <c r="N470" t="s">
        <v>992</v>
      </c>
    </row>
    <row r="471" spans="12:14" x14ac:dyDescent="0.25">
      <c r="L471" t="s">
        <v>995</v>
      </c>
      <c r="M471" t="s">
        <v>32</v>
      </c>
      <c r="N471" t="s">
        <v>994</v>
      </c>
    </row>
    <row r="472" spans="12:14" x14ac:dyDescent="0.25">
      <c r="L472" t="s">
        <v>996</v>
      </c>
      <c r="M472" t="s">
        <v>32</v>
      </c>
      <c r="N472" t="s">
        <v>213</v>
      </c>
    </row>
    <row r="473" spans="12:14" x14ac:dyDescent="0.25">
      <c r="L473" t="s">
        <v>997</v>
      </c>
      <c r="M473" t="s">
        <v>32</v>
      </c>
      <c r="N473" t="s">
        <v>796</v>
      </c>
    </row>
    <row r="474" spans="12:14" x14ac:dyDescent="0.25">
      <c r="L474" t="s">
        <v>998</v>
      </c>
      <c r="M474" t="s">
        <v>32</v>
      </c>
      <c r="N474" t="s">
        <v>413</v>
      </c>
    </row>
    <row r="475" spans="12:14" x14ac:dyDescent="0.25">
      <c r="L475" t="s">
        <v>1000</v>
      </c>
      <c r="M475" t="s">
        <v>32</v>
      </c>
      <c r="N475" t="s">
        <v>999</v>
      </c>
    </row>
    <row r="476" spans="12:14" x14ac:dyDescent="0.25">
      <c r="L476" t="s">
        <v>1001</v>
      </c>
      <c r="M476" t="s">
        <v>32</v>
      </c>
      <c r="N476" t="s">
        <v>217</v>
      </c>
    </row>
    <row r="477" spans="12:14" x14ac:dyDescent="0.25">
      <c r="L477" t="s">
        <v>1003</v>
      </c>
      <c r="M477" t="s">
        <v>32</v>
      </c>
      <c r="N477" t="s">
        <v>1002</v>
      </c>
    </row>
    <row r="478" spans="12:14" x14ac:dyDescent="0.25">
      <c r="L478" t="s">
        <v>1005</v>
      </c>
      <c r="M478" t="s">
        <v>32</v>
      </c>
      <c r="N478" t="s">
        <v>1004</v>
      </c>
    </row>
    <row r="479" spans="12:14" x14ac:dyDescent="0.25">
      <c r="L479" t="s">
        <v>1007</v>
      </c>
      <c r="M479" t="s">
        <v>32</v>
      </c>
      <c r="N479" t="s">
        <v>1006</v>
      </c>
    </row>
    <row r="480" spans="12:14" x14ac:dyDescent="0.25">
      <c r="L480" t="s">
        <v>1008</v>
      </c>
      <c r="M480" t="s">
        <v>32</v>
      </c>
      <c r="N480" t="s">
        <v>219</v>
      </c>
    </row>
    <row r="481" spans="12:14" x14ac:dyDescent="0.25">
      <c r="L481" t="s">
        <v>1009</v>
      </c>
      <c r="M481" t="s">
        <v>32</v>
      </c>
      <c r="N481" t="s">
        <v>221</v>
      </c>
    </row>
    <row r="482" spans="12:14" x14ac:dyDescent="0.25">
      <c r="L482" t="s">
        <v>1010</v>
      </c>
      <c r="M482" t="s">
        <v>32</v>
      </c>
      <c r="N482" t="s">
        <v>225</v>
      </c>
    </row>
    <row r="483" spans="12:14" x14ac:dyDescent="0.25">
      <c r="L483" t="s">
        <v>1012</v>
      </c>
      <c r="M483" t="s">
        <v>32</v>
      </c>
      <c r="N483" t="s">
        <v>1011</v>
      </c>
    </row>
    <row r="484" spans="12:14" x14ac:dyDescent="0.25">
      <c r="L484" t="s">
        <v>1013</v>
      </c>
      <c r="M484" t="s">
        <v>32</v>
      </c>
      <c r="N484" t="s">
        <v>423</v>
      </c>
    </row>
    <row r="485" spans="12:14" x14ac:dyDescent="0.25">
      <c r="L485" t="s">
        <v>1015</v>
      </c>
      <c r="M485" t="s">
        <v>32</v>
      </c>
      <c r="N485" t="s">
        <v>1014</v>
      </c>
    </row>
    <row r="486" spans="12:14" x14ac:dyDescent="0.25">
      <c r="L486" t="s">
        <v>1016</v>
      </c>
      <c r="M486" t="s">
        <v>32</v>
      </c>
      <c r="N486" t="s">
        <v>231</v>
      </c>
    </row>
    <row r="487" spans="12:14" x14ac:dyDescent="0.25">
      <c r="L487" t="s">
        <v>1017</v>
      </c>
      <c r="M487" t="s">
        <v>32</v>
      </c>
      <c r="N487" t="s">
        <v>233</v>
      </c>
    </row>
    <row r="488" spans="12:14" x14ac:dyDescent="0.25">
      <c r="L488" t="s">
        <v>1018</v>
      </c>
      <c r="M488" t="s">
        <v>32</v>
      </c>
      <c r="N488" t="s">
        <v>235</v>
      </c>
    </row>
    <row r="489" spans="12:14" x14ac:dyDescent="0.25">
      <c r="L489" t="s">
        <v>1020</v>
      </c>
      <c r="M489" t="s">
        <v>32</v>
      </c>
      <c r="N489" t="s">
        <v>1019</v>
      </c>
    </row>
    <row r="490" spans="12:14" x14ac:dyDescent="0.25">
      <c r="L490" t="s">
        <v>1022</v>
      </c>
      <c r="M490" t="s">
        <v>32</v>
      </c>
      <c r="N490" t="s">
        <v>1021</v>
      </c>
    </row>
    <row r="491" spans="12:14" x14ac:dyDescent="0.25">
      <c r="L491" t="s">
        <v>1023</v>
      </c>
      <c r="M491" t="s">
        <v>32</v>
      </c>
      <c r="N491" t="s">
        <v>429</v>
      </c>
    </row>
    <row r="492" spans="12:14" x14ac:dyDescent="0.25">
      <c r="L492" t="s">
        <v>1025</v>
      </c>
      <c r="M492" t="s">
        <v>32</v>
      </c>
      <c r="N492" t="s">
        <v>1024</v>
      </c>
    </row>
    <row r="493" spans="12:14" x14ac:dyDescent="0.25">
      <c r="L493" t="s">
        <v>1027</v>
      </c>
      <c r="M493" t="s">
        <v>32</v>
      </c>
      <c r="N493" t="s">
        <v>1026</v>
      </c>
    </row>
    <row r="494" spans="12:14" x14ac:dyDescent="0.25">
      <c r="L494" t="s">
        <v>1029</v>
      </c>
      <c r="M494" t="s">
        <v>32</v>
      </c>
      <c r="N494" t="s">
        <v>1028</v>
      </c>
    </row>
    <row r="495" spans="12:14" x14ac:dyDescent="0.25">
      <c r="L495" t="s">
        <v>1031</v>
      </c>
      <c r="M495" t="s">
        <v>32</v>
      </c>
      <c r="N495" t="s">
        <v>1030</v>
      </c>
    </row>
    <row r="496" spans="12:14" x14ac:dyDescent="0.25">
      <c r="L496" t="s">
        <v>1032</v>
      </c>
      <c r="M496" t="s">
        <v>32</v>
      </c>
      <c r="N496" t="s">
        <v>239</v>
      </c>
    </row>
    <row r="497" spans="12:14" x14ac:dyDescent="0.25">
      <c r="L497" t="s">
        <v>1034</v>
      </c>
      <c r="M497" t="s">
        <v>32</v>
      </c>
      <c r="N497" t="s">
        <v>1033</v>
      </c>
    </row>
    <row r="498" spans="12:14" x14ac:dyDescent="0.25">
      <c r="L498" t="s">
        <v>1035</v>
      </c>
      <c r="M498" t="s">
        <v>32</v>
      </c>
      <c r="N498" t="s">
        <v>241</v>
      </c>
    </row>
    <row r="499" spans="12:14" x14ac:dyDescent="0.25">
      <c r="L499" t="s">
        <v>1036</v>
      </c>
      <c r="M499" t="s">
        <v>32</v>
      </c>
      <c r="N499" t="s">
        <v>439</v>
      </c>
    </row>
    <row r="500" spans="12:14" x14ac:dyDescent="0.25">
      <c r="L500" t="s">
        <v>1037</v>
      </c>
      <c r="M500" t="s">
        <v>32</v>
      </c>
      <c r="N500" t="s">
        <v>445</v>
      </c>
    </row>
    <row r="501" spans="12:14" x14ac:dyDescent="0.25">
      <c r="L501" t="s">
        <v>1038</v>
      </c>
      <c r="M501" t="s">
        <v>32</v>
      </c>
      <c r="N501" t="s">
        <v>821</v>
      </c>
    </row>
    <row r="502" spans="12:14" x14ac:dyDescent="0.25">
      <c r="L502" t="s">
        <v>1040</v>
      </c>
      <c r="M502" t="s">
        <v>32</v>
      </c>
      <c r="N502" t="s">
        <v>1039</v>
      </c>
    </row>
    <row r="503" spans="12:14" x14ac:dyDescent="0.25">
      <c r="L503" t="s">
        <v>1042</v>
      </c>
      <c r="M503" t="s">
        <v>32</v>
      </c>
      <c r="N503" t="s">
        <v>1041</v>
      </c>
    </row>
    <row r="504" spans="12:14" x14ac:dyDescent="0.25">
      <c r="L504" t="s">
        <v>1043</v>
      </c>
      <c r="M504" t="s">
        <v>32</v>
      </c>
      <c r="N504" t="s">
        <v>243</v>
      </c>
    </row>
    <row r="505" spans="12:14" x14ac:dyDescent="0.25">
      <c r="L505" t="s">
        <v>1045</v>
      </c>
      <c r="M505" t="s">
        <v>32</v>
      </c>
      <c r="N505" t="s">
        <v>1044</v>
      </c>
    </row>
    <row r="506" spans="12:14" x14ac:dyDescent="0.25">
      <c r="L506" t="s">
        <v>1047</v>
      </c>
      <c r="M506" t="s">
        <v>32</v>
      </c>
      <c r="N506" t="s">
        <v>1046</v>
      </c>
    </row>
    <row r="507" spans="12:14" x14ac:dyDescent="0.25">
      <c r="L507" t="s">
        <v>1049</v>
      </c>
      <c r="M507" t="s">
        <v>32</v>
      </c>
      <c r="N507" t="s">
        <v>1048</v>
      </c>
    </row>
    <row r="508" spans="12:14" x14ac:dyDescent="0.25">
      <c r="L508" t="s">
        <v>1051</v>
      </c>
      <c r="M508" t="s">
        <v>32</v>
      </c>
      <c r="N508" t="s">
        <v>1050</v>
      </c>
    </row>
    <row r="509" spans="12:14" x14ac:dyDescent="0.25">
      <c r="L509" t="s">
        <v>1052</v>
      </c>
      <c r="M509" t="s">
        <v>32</v>
      </c>
      <c r="N509" t="s">
        <v>831</v>
      </c>
    </row>
    <row r="510" spans="12:14" x14ac:dyDescent="0.25">
      <c r="L510" t="s">
        <v>1054</v>
      </c>
      <c r="M510" t="s">
        <v>32</v>
      </c>
      <c r="N510" t="s">
        <v>1053</v>
      </c>
    </row>
    <row r="511" spans="12:14" x14ac:dyDescent="0.25">
      <c r="L511" t="s">
        <v>1056</v>
      </c>
      <c r="M511" t="s">
        <v>32</v>
      </c>
      <c r="N511" t="s">
        <v>1055</v>
      </c>
    </row>
    <row r="512" spans="12:14" x14ac:dyDescent="0.25">
      <c r="L512" t="s">
        <v>1058</v>
      </c>
      <c r="M512" t="s">
        <v>32</v>
      </c>
      <c r="N512" t="s">
        <v>1057</v>
      </c>
    </row>
    <row r="513" spans="12:14" x14ac:dyDescent="0.25">
      <c r="L513" t="s">
        <v>1059</v>
      </c>
      <c r="M513" t="s">
        <v>32</v>
      </c>
      <c r="N513" t="s">
        <v>251</v>
      </c>
    </row>
    <row r="514" spans="12:14" x14ac:dyDescent="0.25">
      <c r="L514" t="s">
        <v>1061</v>
      </c>
      <c r="M514" t="s">
        <v>32</v>
      </c>
      <c r="N514" t="s">
        <v>1060</v>
      </c>
    </row>
    <row r="515" spans="12:14" x14ac:dyDescent="0.25">
      <c r="L515" t="s">
        <v>1063</v>
      </c>
      <c r="M515" t="s">
        <v>32</v>
      </c>
      <c r="N515" t="s">
        <v>1062</v>
      </c>
    </row>
    <row r="516" spans="12:14" x14ac:dyDescent="0.25">
      <c r="L516" t="s">
        <v>1065</v>
      </c>
      <c r="M516" t="s">
        <v>32</v>
      </c>
      <c r="N516" t="s">
        <v>1064</v>
      </c>
    </row>
    <row r="517" spans="12:14" x14ac:dyDescent="0.25">
      <c r="L517" t="s">
        <v>1066</v>
      </c>
      <c r="M517" t="s">
        <v>32</v>
      </c>
      <c r="N517" t="s">
        <v>836</v>
      </c>
    </row>
    <row r="518" spans="12:14" x14ac:dyDescent="0.25">
      <c r="L518" t="s">
        <v>1068</v>
      </c>
      <c r="M518" t="s">
        <v>32</v>
      </c>
      <c r="N518" t="s">
        <v>1067</v>
      </c>
    </row>
    <row r="519" spans="12:14" x14ac:dyDescent="0.25">
      <c r="L519" t="s">
        <v>1070</v>
      </c>
      <c r="M519" t="s">
        <v>32</v>
      </c>
      <c r="N519" t="s">
        <v>1069</v>
      </c>
    </row>
    <row r="520" spans="12:14" x14ac:dyDescent="0.25">
      <c r="L520" t="s">
        <v>1072</v>
      </c>
      <c r="M520" t="s">
        <v>32</v>
      </c>
      <c r="N520" t="s">
        <v>1071</v>
      </c>
    </row>
    <row r="521" spans="12:14" x14ac:dyDescent="0.25">
      <c r="L521" t="s">
        <v>1074</v>
      </c>
      <c r="M521" t="s">
        <v>32</v>
      </c>
      <c r="N521" t="s">
        <v>1073</v>
      </c>
    </row>
    <row r="522" spans="12:14" x14ac:dyDescent="0.25">
      <c r="L522" t="s">
        <v>1076</v>
      </c>
      <c r="M522" t="s">
        <v>32</v>
      </c>
      <c r="N522" t="s">
        <v>1075</v>
      </c>
    </row>
    <row r="523" spans="12:14" x14ac:dyDescent="0.25">
      <c r="L523" t="s">
        <v>1078</v>
      </c>
      <c r="M523" t="s">
        <v>32</v>
      </c>
      <c r="N523" t="s">
        <v>1077</v>
      </c>
    </row>
    <row r="524" spans="12:14" x14ac:dyDescent="0.25">
      <c r="L524" t="s">
        <v>1080</v>
      </c>
      <c r="M524" t="s">
        <v>32</v>
      </c>
      <c r="N524" t="s">
        <v>1079</v>
      </c>
    </row>
    <row r="525" spans="12:14" x14ac:dyDescent="0.25">
      <c r="L525" t="s">
        <v>1082</v>
      </c>
      <c r="M525" t="s">
        <v>32</v>
      </c>
      <c r="N525" t="s">
        <v>1081</v>
      </c>
    </row>
    <row r="526" spans="12:14" x14ac:dyDescent="0.25">
      <c r="L526" t="s">
        <v>1084</v>
      </c>
      <c r="M526" t="s">
        <v>32</v>
      </c>
      <c r="N526" t="s">
        <v>1083</v>
      </c>
    </row>
    <row r="527" spans="12:14" x14ac:dyDescent="0.25">
      <c r="L527" t="s">
        <v>1086</v>
      </c>
      <c r="M527" t="s">
        <v>32</v>
      </c>
      <c r="N527" t="s">
        <v>1085</v>
      </c>
    </row>
    <row r="528" spans="12:14" x14ac:dyDescent="0.25">
      <c r="L528" t="s">
        <v>1087</v>
      </c>
      <c r="M528" t="s">
        <v>32</v>
      </c>
      <c r="N528" t="s">
        <v>464</v>
      </c>
    </row>
    <row r="529" spans="12:14" x14ac:dyDescent="0.25">
      <c r="L529" t="s">
        <v>1089</v>
      </c>
      <c r="M529" t="s">
        <v>32</v>
      </c>
      <c r="N529" t="s">
        <v>1088</v>
      </c>
    </row>
    <row r="530" spans="12:14" x14ac:dyDescent="0.25">
      <c r="L530" t="s">
        <v>1090</v>
      </c>
      <c r="M530" t="s">
        <v>32</v>
      </c>
      <c r="N530" t="s">
        <v>259</v>
      </c>
    </row>
    <row r="531" spans="12:14" x14ac:dyDescent="0.25">
      <c r="L531" t="s">
        <v>1091</v>
      </c>
      <c r="M531" t="s">
        <v>32</v>
      </c>
      <c r="N531" t="s">
        <v>843</v>
      </c>
    </row>
    <row r="532" spans="12:14" x14ac:dyDescent="0.25">
      <c r="L532" t="s">
        <v>1093</v>
      </c>
      <c r="M532" t="s">
        <v>32</v>
      </c>
      <c r="N532" t="s">
        <v>1092</v>
      </c>
    </row>
    <row r="533" spans="12:14" x14ac:dyDescent="0.25">
      <c r="L533" t="s">
        <v>1095</v>
      </c>
      <c r="M533" t="s">
        <v>32</v>
      </c>
      <c r="N533" t="s">
        <v>1094</v>
      </c>
    </row>
    <row r="534" spans="12:14" x14ac:dyDescent="0.25">
      <c r="L534" t="s">
        <v>1096</v>
      </c>
      <c r="M534" t="s">
        <v>32</v>
      </c>
      <c r="N534" t="s">
        <v>126</v>
      </c>
    </row>
    <row r="535" spans="12:14" x14ac:dyDescent="0.25">
      <c r="L535" t="s">
        <v>1098</v>
      </c>
      <c r="M535" t="s">
        <v>32</v>
      </c>
      <c r="N535" t="s">
        <v>1097</v>
      </c>
    </row>
    <row r="536" spans="12:14" x14ac:dyDescent="0.25">
      <c r="L536" t="s">
        <v>1100</v>
      </c>
      <c r="M536" t="s">
        <v>32</v>
      </c>
      <c r="N536" t="s">
        <v>1099</v>
      </c>
    </row>
    <row r="537" spans="12:14" x14ac:dyDescent="0.25">
      <c r="L537" t="s">
        <v>1102</v>
      </c>
      <c r="M537" t="s">
        <v>32</v>
      </c>
      <c r="N537" t="s">
        <v>1101</v>
      </c>
    </row>
    <row r="538" spans="12:14" x14ac:dyDescent="0.25">
      <c r="L538" t="s">
        <v>1103</v>
      </c>
      <c r="M538" t="s">
        <v>32</v>
      </c>
      <c r="N538" t="s">
        <v>469</v>
      </c>
    </row>
    <row r="539" spans="12:14" x14ac:dyDescent="0.25">
      <c r="L539" t="s">
        <v>1105</v>
      </c>
      <c r="M539" t="s">
        <v>32</v>
      </c>
      <c r="N539" t="s">
        <v>1104</v>
      </c>
    </row>
    <row r="540" spans="12:14" x14ac:dyDescent="0.25">
      <c r="L540" t="s">
        <v>1106</v>
      </c>
      <c r="M540" t="s">
        <v>32</v>
      </c>
      <c r="N540" t="s">
        <v>262</v>
      </c>
    </row>
    <row r="541" spans="12:14" x14ac:dyDescent="0.25">
      <c r="L541" t="s">
        <v>1108</v>
      </c>
      <c r="M541" t="s">
        <v>32</v>
      </c>
      <c r="N541" t="s">
        <v>1107</v>
      </c>
    </row>
    <row r="542" spans="12:14" x14ac:dyDescent="0.25">
      <c r="L542" t="s">
        <v>1110</v>
      </c>
      <c r="M542" t="s">
        <v>32</v>
      </c>
      <c r="N542" t="s">
        <v>1109</v>
      </c>
    </row>
    <row r="543" spans="12:14" x14ac:dyDescent="0.25">
      <c r="L543" t="s">
        <v>1112</v>
      </c>
      <c r="M543" t="s">
        <v>32</v>
      </c>
      <c r="N543" t="s">
        <v>1111</v>
      </c>
    </row>
    <row r="544" spans="12:14" x14ac:dyDescent="0.25">
      <c r="L544" t="s">
        <v>1113</v>
      </c>
      <c r="M544" t="s">
        <v>33</v>
      </c>
      <c r="N544" t="s">
        <v>90</v>
      </c>
    </row>
    <row r="545" spans="12:14" x14ac:dyDescent="0.25">
      <c r="L545" t="s">
        <v>1115</v>
      </c>
      <c r="M545" t="s">
        <v>33</v>
      </c>
      <c r="N545" t="s">
        <v>1114</v>
      </c>
    </row>
    <row r="546" spans="12:14" x14ac:dyDescent="0.25">
      <c r="L546" t="s">
        <v>1117</v>
      </c>
      <c r="M546" t="s">
        <v>33</v>
      </c>
      <c r="N546" t="s">
        <v>1116</v>
      </c>
    </row>
    <row r="547" spans="12:14" x14ac:dyDescent="0.25">
      <c r="L547" t="s">
        <v>1119</v>
      </c>
      <c r="M547" t="s">
        <v>33</v>
      </c>
      <c r="N547" t="s">
        <v>1118</v>
      </c>
    </row>
    <row r="548" spans="12:14" x14ac:dyDescent="0.25">
      <c r="L548" t="s">
        <v>1121</v>
      </c>
      <c r="M548" t="s">
        <v>33</v>
      </c>
      <c r="N548" t="s">
        <v>1120</v>
      </c>
    </row>
    <row r="549" spans="12:14" x14ac:dyDescent="0.25">
      <c r="L549" t="s">
        <v>1123</v>
      </c>
      <c r="M549" t="s">
        <v>34</v>
      </c>
      <c r="N549" t="s">
        <v>1122</v>
      </c>
    </row>
    <row r="550" spans="12:14" x14ac:dyDescent="0.25">
      <c r="L550" t="s">
        <v>1124</v>
      </c>
      <c r="M550" t="s">
        <v>34</v>
      </c>
      <c r="N550" t="s">
        <v>589</v>
      </c>
    </row>
    <row r="551" spans="12:14" x14ac:dyDescent="0.25">
      <c r="L551" t="s">
        <v>1126</v>
      </c>
      <c r="M551" t="s">
        <v>34</v>
      </c>
      <c r="N551" t="s">
        <v>1125</v>
      </c>
    </row>
    <row r="552" spans="12:14" x14ac:dyDescent="0.25">
      <c r="L552" t="s">
        <v>1128</v>
      </c>
      <c r="M552" t="s">
        <v>34</v>
      </c>
      <c r="N552" t="s">
        <v>1127</v>
      </c>
    </row>
    <row r="553" spans="12:14" x14ac:dyDescent="0.25">
      <c r="L553" t="s">
        <v>1130</v>
      </c>
      <c r="M553" t="s">
        <v>34</v>
      </c>
      <c r="N553" t="s">
        <v>1129</v>
      </c>
    </row>
    <row r="554" spans="12:14" x14ac:dyDescent="0.25">
      <c r="L554" t="s">
        <v>1132</v>
      </c>
      <c r="M554" t="s">
        <v>34</v>
      </c>
      <c r="N554" t="s">
        <v>1131</v>
      </c>
    </row>
    <row r="555" spans="12:14" x14ac:dyDescent="0.25">
      <c r="L555" t="s">
        <v>1134</v>
      </c>
      <c r="M555" t="s">
        <v>34</v>
      </c>
      <c r="N555" t="s">
        <v>1133</v>
      </c>
    </row>
    <row r="556" spans="12:14" x14ac:dyDescent="0.25">
      <c r="L556" t="s">
        <v>1136</v>
      </c>
      <c r="M556" t="s">
        <v>34</v>
      </c>
      <c r="N556" t="s">
        <v>1135</v>
      </c>
    </row>
    <row r="557" spans="12:14" x14ac:dyDescent="0.25">
      <c r="L557" t="s">
        <v>1138</v>
      </c>
      <c r="M557" t="s">
        <v>34</v>
      </c>
      <c r="N557" t="s">
        <v>1137</v>
      </c>
    </row>
    <row r="558" spans="12:14" x14ac:dyDescent="0.25">
      <c r="L558" t="s">
        <v>1140</v>
      </c>
      <c r="M558" t="s">
        <v>34</v>
      </c>
      <c r="N558" t="s">
        <v>1139</v>
      </c>
    </row>
    <row r="559" spans="12:14" x14ac:dyDescent="0.25">
      <c r="L559" t="s">
        <v>1142</v>
      </c>
      <c r="M559" t="s">
        <v>34</v>
      </c>
      <c r="N559" t="s">
        <v>1141</v>
      </c>
    </row>
    <row r="560" spans="12:14" x14ac:dyDescent="0.25">
      <c r="L560" t="s">
        <v>1143</v>
      </c>
      <c r="M560" t="s">
        <v>34</v>
      </c>
      <c r="N560" t="s">
        <v>481</v>
      </c>
    </row>
    <row r="561" spans="12:14" x14ac:dyDescent="0.25">
      <c r="L561" t="s">
        <v>1145</v>
      </c>
      <c r="M561" t="s">
        <v>34</v>
      </c>
      <c r="N561" t="s">
        <v>1144</v>
      </c>
    </row>
    <row r="562" spans="12:14" x14ac:dyDescent="0.25">
      <c r="L562" t="s">
        <v>1147</v>
      </c>
      <c r="M562" t="s">
        <v>34</v>
      </c>
      <c r="N562" t="s">
        <v>1146</v>
      </c>
    </row>
    <row r="563" spans="12:14" x14ac:dyDescent="0.25">
      <c r="L563" t="s">
        <v>1149</v>
      </c>
      <c r="M563" t="s">
        <v>34</v>
      </c>
      <c r="N563" t="s">
        <v>1148</v>
      </c>
    </row>
    <row r="564" spans="12:14" x14ac:dyDescent="0.25">
      <c r="L564" t="s">
        <v>1151</v>
      </c>
      <c r="M564" t="s">
        <v>34</v>
      </c>
      <c r="N564" t="s">
        <v>1150</v>
      </c>
    </row>
    <row r="565" spans="12:14" x14ac:dyDescent="0.25">
      <c r="L565" t="s">
        <v>1152</v>
      </c>
      <c r="M565" t="s">
        <v>34</v>
      </c>
      <c r="N565" t="s">
        <v>362</v>
      </c>
    </row>
    <row r="566" spans="12:14" x14ac:dyDescent="0.25">
      <c r="L566" t="s">
        <v>1154</v>
      </c>
      <c r="M566" t="s">
        <v>34</v>
      </c>
      <c r="N566" t="s">
        <v>1153</v>
      </c>
    </row>
    <row r="567" spans="12:14" x14ac:dyDescent="0.25">
      <c r="L567" t="s">
        <v>1155</v>
      </c>
      <c r="M567" t="s">
        <v>34</v>
      </c>
      <c r="N567" t="s">
        <v>615</v>
      </c>
    </row>
    <row r="568" spans="12:14" x14ac:dyDescent="0.25">
      <c r="L568" t="s">
        <v>1156</v>
      </c>
      <c r="M568" t="s">
        <v>34</v>
      </c>
      <c r="N568" t="s">
        <v>183</v>
      </c>
    </row>
    <row r="569" spans="12:14" x14ac:dyDescent="0.25">
      <c r="L569" t="s">
        <v>1157</v>
      </c>
      <c r="M569" t="s">
        <v>34</v>
      </c>
      <c r="N569" t="s">
        <v>191</v>
      </c>
    </row>
    <row r="570" spans="12:14" x14ac:dyDescent="0.25">
      <c r="L570" t="s">
        <v>1158</v>
      </c>
      <c r="M570" t="s">
        <v>34</v>
      </c>
      <c r="N570" t="s">
        <v>631</v>
      </c>
    </row>
    <row r="571" spans="12:14" x14ac:dyDescent="0.25">
      <c r="L571" t="s">
        <v>1160</v>
      </c>
      <c r="M571" t="s">
        <v>34</v>
      </c>
      <c r="N571" t="s">
        <v>1159</v>
      </c>
    </row>
    <row r="572" spans="12:14" x14ac:dyDescent="0.25">
      <c r="L572" t="s">
        <v>1162</v>
      </c>
      <c r="M572" t="s">
        <v>34</v>
      </c>
      <c r="N572" t="s">
        <v>1161</v>
      </c>
    </row>
    <row r="573" spans="12:14" x14ac:dyDescent="0.25">
      <c r="L573" t="s">
        <v>1163</v>
      </c>
      <c r="M573" t="s">
        <v>34</v>
      </c>
      <c r="N573" t="s">
        <v>92</v>
      </c>
    </row>
    <row r="574" spans="12:14" x14ac:dyDescent="0.25">
      <c r="L574" t="s">
        <v>1164</v>
      </c>
      <c r="M574" t="s">
        <v>34</v>
      </c>
      <c r="N574" t="s">
        <v>205</v>
      </c>
    </row>
    <row r="575" spans="12:14" x14ac:dyDescent="0.25">
      <c r="L575" t="s">
        <v>1166</v>
      </c>
      <c r="M575" t="s">
        <v>34</v>
      </c>
      <c r="N575" t="s">
        <v>1165</v>
      </c>
    </row>
    <row r="576" spans="12:14" x14ac:dyDescent="0.25">
      <c r="L576" t="s">
        <v>1168</v>
      </c>
      <c r="M576" t="s">
        <v>34</v>
      </c>
      <c r="N576" t="s">
        <v>1167</v>
      </c>
    </row>
    <row r="577" spans="12:14" x14ac:dyDescent="0.25">
      <c r="L577" t="s">
        <v>1170</v>
      </c>
      <c r="M577" t="s">
        <v>34</v>
      </c>
      <c r="N577" t="s">
        <v>1169</v>
      </c>
    </row>
    <row r="578" spans="12:14" x14ac:dyDescent="0.25">
      <c r="L578" t="s">
        <v>1172</v>
      </c>
      <c r="M578" t="s">
        <v>34</v>
      </c>
      <c r="N578" t="s">
        <v>1171</v>
      </c>
    </row>
    <row r="579" spans="12:14" x14ac:dyDescent="0.25">
      <c r="L579" t="s">
        <v>1174</v>
      </c>
      <c r="M579" t="s">
        <v>34</v>
      </c>
      <c r="N579" t="s">
        <v>1173</v>
      </c>
    </row>
    <row r="580" spans="12:14" x14ac:dyDescent="0.25">
      <c r="L580" t="s">
        <v>1175</v>
      </c>
      <c r="M580" t="s">
        <v>34</v>
      </c>
      <c r="N580" t="s">
        <v>413</v>
      </c>
    </row>
    <row r="581" spans="12:14" x14ac:dyDescent="0.25">
      <c r="L581" t="s">
        <v>1176</v>
      </c>
      <c r="M581" t="s">
        <v>34</v>
      </c>
      <c r="N581" t="s">
        <v>221</v>
      </c>
    </row>
    <row r="582" spans="12:14" x14ac:dyDescent="0.25">
      <c r="L582" t="s">
        <v>1178</v>
      </c>
      <c r="M582" t="s">
        <v>34</v>
      </c>
      <c r="N582" t="s">
        <v>1177</v>
      </c>
    </row>
    <row r="583" spans="12:14" x14ac:dyDescent="0.25">
      <c r="L583" t="s">
        <v>1180</v>
      </c>
      <c r="M583" t="s">
        <v>34</v>
      </c>
      <c r="N583" t="s">
        <v>1179</v>
      </c>
    </row>
    <row r="584" spans="12:14" x14ac:dyDescent="0.25">
      <c r="L584" t="s">
        <v>1182</v>
      </c>
      <c r="M584" t="s">
        <v>34</v>
      </c>
      <c r="N584" t="s">
        <v>1181</v>
      </c>
    </row>
    <row r="585" spans="12:14" x14ac:dyDescent="0.25">
      <c r="L585" t="s">
        <v>1184</v>
      </c>
      <c r="M585" t="s">
        <v>34</v>
      </c>
      <c r="N585" t="s">
        <v>1183</v>
      </c>
    </row>
    <row r="586" spans="12:14" x14ac:dyDescent="0.25">
      <c r="L586" t="s">
        <v>1186</v>
      </c>
      <c r="M586" t="s">
        <v>34</v>
      </c>
      <c r="N586" t="s">
        <v>1185</v>
      </c>
    </row>
    <row r="587" spans="12:14" x14ac:dyDescent="0.25">
      <c r="L587" t="s">
        <v>1188</v>
      </c>
      <c r="M587" t="s">
        <v>34</v>
      </c>
      <c r="N587" t="s">
        <v>1187</v>
      </c>
    </row>
    <row r="588" spans="12:14" x14ac:dyDescent="0.25">
      <c r="L588" t="s">
        <v>1190</v>
      </c>
      <c r="M588" t="s">
        <v>34</v>
      </c>
      <c r="N588" t="s">
        <v>1189</v>
      </c>
    </row>
    <row r="589" spans="12:14" x14ac:dyDescent="0.25">
      <c r="L589" t="s">
        <v>1192</v>
      </c>
      <c r="M589" t="s">
        <v>34</v>
      </c>
      <c r="N589" t="s">
        <v>1191</v>
      </c>
    </row>
    <row r="590" spans="12:14" x14ac:dyDescent="0.25">
      <c r="L590" t="s">
        <v>1194</v>
      </c>
      <c r="M590" t="s">
        <v>34</v>
      </c>
      <c r="N590" t="s">
        <v>1193</v>
      </c>
    </row>
    <row r="591" spans="12:14" x14ac:dyDescent="0.25">
      <c r="L591" t="s">
        <v>1196</v>
      </c>
      <c r="M591" t="s">
        <v>34</v>
      </c>
      <c r="N591" t="s">
        <v>1195</v>
      </c>
    </row>
    <row r="592" spans="12:14" x14ac:dyDescent="0.25">
      <c r="L592" t="s">
        <v>1197</v>
      </c>
      <c r="M592" t="s">
        <v>34</v>
      </c>
      <c r="N592" t="s">
        <v>126</v>
      </c>
    </row>
    <row r="593" spans="12:14" x14ac:dyDescent="0.25">
      <c r="L593" t="s">
        <v>1198</v>
      </c>
      <c r="M593" t="s">
        <v>35</v>
      </c>
      <c r="N593" t="s">
        <v>589</v>
      </c>
    </row>
    <row r="594" spans="12:14" x14ac:dyDescent="0.25">
      <c r="L594" t="s">
        <v>1200</v>
      </c>
      <c r="M594" t="s">
        <v>35</v>
      </c>
      <c r="N594" t="s">
        <v>1199</v>
      </c>
    </row>
    <row r="595" spans="12:14" x14ac:dyDescent="0.25">
      <c r="L595" t="s">
        <v>1202</v>
      </c>
      <c r="M595" t="s">
        <v>35</v>
      </c>
      <c r="N595" t="s">
        <v>1201</v>
      </c>
    </row>
    <row r="596" spans="12:14" x14ac:dyDescent="0.25">
      <c r="L596" t="s">
        <v>1203</v>
      </c>
      <c r="M596" t="s">
        <v>35</v>
      </c>
      <c r="N596" t="s">
        <v>353</v>
      </c>
    </row>
    <row r="597" spans="12:14" x14ac:dyDescent="0.25">
      <c r="L597" t="s">
        <v>1205</v>
      </c>
      <c r="M597" t="s">
        <v>35</v>
      </c>
      <c r="N597" t="s">
        <v>1204</v>
      </c>
    </row>
    <row r="598" spans="12:14" x14ac:dyDescent="0.25">
      <c r="L598" t="s">
        <v>1207</v>
      </c>
      <c r="M598" t="s">
        <v>35</v>
      </c>
      <c r="N598" t="s">
        <v>1206</v>
      </c>
    </row>
    <row r="599" spans="12:14" x14ac:dyDescent="0.25">
      <c r="L599" t="s">
        <v>1208</v>
      </c>
      <c r="M599" t="s">
        <v>35</v>
      </c>
      <c r="N599" t="s">
        <v>147</v>
      </c>
    </row>
    <row r="600" spans="12:14" x14ac:dyDescent="0.25">
      <c r="L600" t="s">
        <v>1209</v>
      </c>
      <c r="M600" t="s">
        <v>35</v>
      </c>
      <c r="N600" t="s">
        <v>358</v>
      </c>
    </row>
    <row r="601" spans="12:14" x14ac:dyDescent="0.25">
      <c r="L601" t="s">
        <v>1211</v>
      </c>
      <c r="M601" t="s">
        <v>35</v>
      </c>
      <c r="N601" t="s">
        <v>1210</v>
      </c>
    </row>
    <row r="602" spans="12:14" x14ac:dyDescent="0.25">
      <c r="L602" t="s">
        <v>1213</v>
      </c>
      <c r="M602" t="s">
        <v>35</v>
      </c>
      <c r="N602" t="s">
        <v>1212</v>
      </c>
    </row>
    <row r="603" spans="12:14" x14ac:dyDescent="0.25">
      <c r="L603" t="s">
        <v>1215</v>
      </c>
      <c r="M603" t="s">
        <v>35</v>
      </c>
      <c r="N603" t="s">
        <v>1214</v>
      </c>
    </row>
    <row r="604" spans="12:14" x14ac:dyDescent="0.25">
      <c r="L604" t="s">
        <v>1216</v>
      </c>
      <c r="M604" t="s">
        <v>35</v>
      </c>
      <c r="N604" t="s">
        <v>362</v>
      </c>
    </row>
    <row r="605" spans="12:14" x14ac:dyDescent="0.25">
      <c r="L605" t="s">
        <v>1217</v>
      </c>
      <c r="M605" t="s">
        <v>35</v>
      </c>
      <c r="N605" t="s">
        <v>159</v>
      </c>
    </row>
    <row r="606" spans="12:14" x14ac:dyDescent="0.25">
      <c r="L606" t="s">
        <v>1219</v>
      </c>
      <c r="M606" t="s">
        <v>35</v>
      </c>
      <c r="N606" t="s">
        <v>1218</v>
      </c>
    </row>
    <row r="607" spans="12:14" x14ac:dyDescent="0.25">
      <c r="L607" t="s">
        <v>1221</v>
      </c>
      <c r="M607" t="s">
        <v>35</v>
      </c>
      <c r="N607" t="s">
        <v>1220</v>
      </c>
    </row>
    <row r="608" spans="12:14" x14ac:dyDescent="0.25">
      <c r="L608" t="s">
        <v>1222</v>
      </c>
      <c r="M608" t="s">
        <v>35</v>
      </c>
      <c r="N608" t="s">
        <v>908</v>
      </c>
    </row>
    <row r="609" spans="12:14" x14ac:dyDescent="0.25">
      <c r="L609" t="s">
        <v>1223</v>
      </c>
      <c r="M609" t="s">
        <v>35</v>
      </c>
      <c r="N609" t="s">
        <v>374</v>
      </c>
    </row>
    <row r="610" spans="12:14" x14ac:dyDescent="0.25">
      <c r="L610" t="s">
        <v>1225</v>
      </c>
      <c r="M610" t="s">
        <v>35</v>
      </c>
      <c r="N610" t="s">
        <v>1224</v>
      </c>
    </row>
    <row r="611" spans="12:14" x14ac:dyDescent="0.25">
      <c r="L611" t="s">
        <v>1226</v>
      </c>
      <c r="M611" t="s">
        <v>35</v>
      </c>
      <c r="N611" t="s">
        <v>181</v>
      </c>
    </row>
    <row r="612" spans="12:14" x14ac:dyDescent="0.25">
      <c r="L612" t="s">
        <v>1228</v>
      </c>
      <c r="M612" t="s">
        <v>35</v>
      </c>
      <c r="N612" t="s">
        <v>1227</v>
      </c>
    </row>
    <row r="613" spans="12:14" x14ac:dyDescent="0.25">
      <c r="L613" t="s">
        <v>1229</v>
      </c>
      <c r="M613" t="s">
        <v>35</v>
      </c>
      <c r="N613" t="s">
        <v>623</v>
      </c>
    </row>
    <row r="614" spans="12:14" x14ac:dyDescent="0.25">
      <c r="L614" t="s">
        <v>1231</v>
      </c>
      <c r="M614" t="s">
        <v>35</v>
      </c>
      <c r="N614" t="s">
        <v>1230</v>
      </c>
    </row>
    <row r="615" spans="12:14" x14ac:dyDescent="0.25">
      <c r="L615" t="s">
        <v>1233</v>
      </c>
      <c r="M615" t="s">
        <v>35</v>
      </c>
      <c r="N615" t="s">
        <v>1232</v>
      </c>
    </row>
    <row r="616" spans="12:14" x14ac:dyDescent="0.25">
      <c r="L616" t="s">
        <v>1235</v>
      </c>
      <c r="M616" t="s">
        <v>35</v>
      </c>
      <c r="N616" t="s">
        <v>1234</v>
      </c>
    </row>
    <row r="617" spans="12:14" x14ac:dyDescent="0.25">
      <c r="L617" t="s">
        <v>1236</v>
      </c>
      <c r="M617" t="s">
        <v>35</v>
      </c>
      <c r="N617" t="s">
        <v>933</v>
      </c>
    </row>
    <row r="618" spans="12:14" x14ac:dyDescent="0.25">
      <c r="L618" t="s">
        <v>1237</v>
      </c>
      <c r="M618" t="s">
        <v>35</v>
      </c>
      <c r="N618" t="s">
        <v>189</v>
      </c>
    </row>
    <row r="619" spans="12:14" x14ac:dyDescent="0.25">
      <c r="L619" t="s">
        <v>1239</v>
      </c>
      <c r="M619" t="s">
        <v>35</v>
      </c>
      <c r="N619" t="s">
        <v>1238</v>
      </c>
    </row>
    <row r="620" spans="12:14" x14ac:dyDescent="0.25">
      <c r="L620" t="s">
        <v>1240</v>
      </c>
      <c r="M620" t="s">
        <v>35</v>
      </c>
      <c r="N620" t="s">
        <v>191</v>
      </c>
    </row>
    <row r="621" spans="12:14" x14ac:dyDescent="0.25">
      <c r="L621" t="s">
        <v>1241</v>
      </c>
      <c r="M621" t="s">
        <v>35</v>
      </c>
      <c r="N621" t="s">
        <v>388</v>
      </c>
    </row>
    <row r="622" spans="12:14" x14ac:dyDescent="0.25">
      <c r="L622" t="s">
        <v>1243</v>
      </c>
      <c r="M622" t="s">
        <v>35</v>
      </c>
      <c r="N622" t="s">
        <v>1242</v>
      </c>
    </row>
    <row r="623" spans="12:14" x14ac:dyDescent="0.25">
      <c r="L623" t="s">
        <v>1244</v>
      </c>
      <c r="M623" t="s">
        <v>35</v>
      </c>
      <c r="N623" t="s">
        <v>195</v>
      </c>
    </row>
    <row r="624" spans="12:14" x14ac:dyDescent="0.25">
      <c r="L624" t="s">
        <v>1246</v>
      </c>
      <c r="M624" t="s">
        <v>35</v>
      </c>
      <c r="N624" t="s">
        <v>1245</v>
      </c>
    </row>
    <row r="625" spans="12:14" x14ac:dyDescent="0.25">
      <c r="L625" t="s">
        <v>1247</v>
      </c>
      <c r="M625" t="s">
        <v>35</v>
      </c>
      <c r="N625" t="s">
        <v>771</v>
      </c>
    </row>
    <row r="626" spans="12:14" x14ac:dyDescent="0.25">
      <c r="L626" t="s">
        <v>1248</v>
      </c>
      <c r="M626" t="s">
        <v>35</v>
      </c>
      <c r="N626" t="s">
        <v>966</v>
      </c>
    </row>
    <row r="627" spans="12:14" x14ac:dyDescent="0.25">
      <c r="L627" t="s">
        <v>1250</v>
      </c>
      <c r="M627" t="s">
        <v>35</v>
      </c>
      <c r="N627" t="s">
        <v>1249</v>
      </c>
    </row>
    <row r="628" spans="12:14" x14ac:dyDescent="0.25">
      <c r="L628" t="s">
        <v>1252</v>
      </c>
      <c r="M628" t="s">
        <v>35</v>
      </c>
      <c r="N628" t="s">
        <v>1251</v>
      </c>
    </row>
    <row r="629" spans="12:14" x14ac:dyDescent="0.25">
      <c r="L629" t="s">
        <v>1253</v>
      </c>
      <c r="M629" t="s">
        <v>35</v>
      </c>
      <c r="N629" t="s">
        <v>199</v>
      </c>
    </row>
    <row r="630" spans="12:14" x14ac:dyDescent="0.25">
      <c r="L630" t="s">
        <v>1255</v>
      </c>
      <c r="M630" t="s">
        <v>35</v>
      </c>
      <c r="N630" t="s">
        <v>1254</v>
      </c>
    </row>
    <row r="631" spans="12:14" x14ac:dyDescent="0.25">
      <c r="L631" t="s">
        <v>1256</v>
      </c>
      <c r="M631" t="s">
        <v>35</v>
      </c>
      <c r="N631" t="s">
        <v>203</v>
      </c>
    </row>
    <row r="632" spans="12:14" x14ac:dyDescent="0.25">
      <c r="L632" t="s">
        <v>1257</v>
      </c>
      <c r="M632" t="s">
        <v>35</v>
      </c>
      <c r="N632" t="s">
        <v>981</v>
      </c>
    </row>
    <row r="633" spans="12:14" x14ac:dyDescent="0.25">
      <c r="L633" t="s">
        <v>1258</v>
      </c>
      <c r="M633" t="s">
        <v>35</v>
      </c>
      <c r="N633" t="s">
        <v>205</v>
      </c>
    </row>
    <row r="634" spans="12:14" x14ac:dyDescent="0.25">
      <c r="L634" t="s">
        <v>1260</v>
      </c>
      <c r="M634" t="s">
        <v>35</v>
      </c>
      <c r="N634" t="s">
        <v>1259</v>
      </c>
    </row>
    <row r="635" spans="12:14" x14ac:dyDescent="0.25">
      <c r="L635" t="s">
        <v>1262</v>
      </c>
      <c r="M635" t="s">
        <v>35</v>
      </c>
      <c r="N635" t="s">
        <v>1261</v>
      </c>
    </row>
    <row r="636" spans="12:14" x14ac:dyDescent="0.25">
      <c r="L636" t="s">
        <v>1263</v>
      </c>
      <c r="M636" t="s">
        <v>35</v>
      </c>
      <c r="N636" t="s">
        <v>407</v>
      </c>
    </row>
    <row r="637" spans="12:14" x14ac:dyDescent="0.25">
      <c r="L637" t="s">
        <v>1265</v>
      </c>
      <c r="M637" t="s">
        <v>35</v>
      </c>
      <c r="N637" t="s">
        <v>1264</v>
      </c>
    </row>
    <row r="638" spans="12:14" x14ac:dyDescent="0.25">
      <c r="L638" t="s">
        <v>1267</v>
      </c>
      <c r="M638" t="s">
        <v>35</v>
      </c>
      <c r="N638" t="s">
        <v>1266</v>
      </c>
    </row>
    <row r="639" spans="12:14" x14ac:dyDescent="0.25">
      <c r="L639" t="s">
        <v>1269</v>
      </c>
      <c r="M639" t="s">
        <v>35</v>
      </c>
      <c r="N639" t="s">
        <v>1268</v>
      </c>
    </row>
    <row r="640" spans="12:14" x14ac:dyDescent="0.25">
      <c r="L640" t="s">
        <v>1271</v>
      </c>
      <c r="M640" t="s">
        <v>35</v>
      </c>
      <c r="N640" t="s">
        <v>1270</v>
      </c>
    </row>
    <row r="641" spans="12:14" x14ac:dyDescent="0.25">
      <c r="L641" t="s">
        <v>1272</v>
      </c>
      <c r="M641" t="s">
        <v>35</v>
      </c>
      <c r="N641" t="s">
        <v>507</v>
      </c>
    </row>
    <row r="642" spans="12:14" x14ac:dyDescent="0.25">
      <c r="L642" t="s">
        <v>1274</v>
      </c>
      <c r="M642" t="s">
        <v>35</v>
      </c>
      <c r="N642" t="s">
        <v>1273</v>
      </c>
    </row>
    <row r="643" spans="12:14" x14ac:dyDescent="0.25">
      <c r="L643" t="s">
        <v>1275</v>
      </c>
      <c r="M643" t="s">
        <v>35</v>
      </c>
      <c r="N643" t="s">
        <v>211</v>
      </c>
    </row>
    <row r="644" spans="12:14" x14ac:dyDescent="0.25">
      <c r="L644" t="s">
        <v>1276</v>
      </c>
      <c r="M644" t="s">
        <v>35</v>
      </c>
      <c r="N644" t="s">
        <v>213</v>
      </c>
    </row>
    <row r="645" spans="12:14" x14ac:dyDescent="0.25">
      <c r="L645" t="s">
        <v>1278</v>
      </c>
      <c r="M645" t="s">
        <v>35</v>
      </c>
      <c r="N645" t="s">
        <v>1277</v>
      </c>
    </row>
    <row r="646" spans="12:14" x14ac:dyDescent="0.25">
      <c r="L646" t="s">
        <v>1279</v>
      </c>
      <c r="M646" t="s">
        <v>35</v>
      </c>
      <c r="N646" t="s">
        <v>417</v>
      </c>
    </row>
    <row r="647" spans="12:14" x14ac:dyDescent="0.25">
      <c r="L647" t="s">
        <v>1281</v>
      </c>
      <c r="M647" t="s">
        <v>35</v>
      </c>
      <c r="N647" t="s">
        <v>1280</v>
      </c>
    </row>
    <row r="648" spans="12:14" x14ac:dyDescent="0.25">
      <c r="L648" t="s">
        <v>1283</v>
      </c>
      <c r="M648" t="s">
        <v>35</v>
      </c>
      <c r="N648" t="s">
        <v>1282</v>
      </c>
    </row>
    <row r="649" spans="12:14" x14ac:dyDescent="0.25">
      <c r="L649" t="s">
        <v>1285</v>
      </c>
      <c r="M649" t="s">
        <v>35</v>
      </c>
      <c r="N649" t="s">
        <v>1284</v>
      </c>
    </row>
    <row r="650" spans="12:14" x14ac:dyDescent="0.25">
      <c r="L650" t="s">
        <v>1286</v>
      </c>
      <c r="M650" t="s">
        <v>35</v>
      </c>
      <c r="N650" t="s">
        <v>219</v>
      </c>
    </row>
    <row r="651" spans="12:14" x14ac:dyDescent="0.25">
      <c r="L651" t="s">
        <v>1288</v>
      </c>
      <c r="M651" t="s">
        <v>35</v>
      </c>
      <c r="N651" t="s">
        <v>1287</v>
      </c>
    </row>
    <row r="652" spans="12:14" x14ac:dyDescent="0.25">
      <c r="L652" t="s">
        <v>1289</v>
      </c>
      <c r="M652" t="s">
        <v>35</v>
      </c>
      <c r="N652" t="s">
        <v>221</v>
      </c>
    </row>
    <row r="653" spans="12:14" x14ac:dyDescent="0.25">
      <c r="L653" t="s">
        <v>1290</v>
      </c>
      <c r="M653" t="s">
        <v>35</v>
      </c>
      <c r="N653" t="s">
        <v>225</v>
      </c>
    </row>
    <row r="654" spans="12:14" x14ac:dyDescent="0.25">
      <c r="L654" t="s">
        <v>1291</v>
      </c>
      <c r="M654" t="s">
        <v>35</v>
      </c>
      <c r="N654" t="s">
        <v>227</v>
      </c>
    </row>
    <row r="655" spans="12:14" x14ac:dyDescent="0.25">
      <c r="L655" t="s">
        <v>1293</v>
      </c>
      <c r="M655" t="s">
        <v>35</v>
      </c>
      <c r="N655" t="s">
        <v>1292</v>
      </c>
    </row>
    <row r="656" spans="12:14" x14ac:dyDescent="0.25">
      <c r="L656" t="s">
        <v>1295</v>
      </c>
      <c r="M656" t="s">
        <v>35</v>
      </c>
      <c r="N656" t="s">
        <v>1294</v>
      </c>
    </row>
    <row r="657" spans="12:14" x14ac:dyDescent="0.25">
      <c r="L657" t="s">
        <v>1297</v>
      </c>
      <c r="M657" t="s">
        <v>35</v>
      </c>
      <c r="N657" t="s">
        <v>1296</v>
      </c>
    </row>
    <row r="658" spans="12:14" x14ac:dyDescent="0.25">
      <c r="L658" t="s">
        <v>1299</v>
      </c>
      <c r="M658" t="s">
        <v>35</v>
      </c>
      <c r="N658" t="s">
        <v>1298</v>
      </c>
    </row>
    <row r="659" spans="12:14" x14ac:dyDescent="0.25">
      <c r="L659" t="s">
        <v>1300</v>
      </c>
      <c r="M659" t="s">
        <v>35</v>
      </c>
      <c r="N659" t="s">
        <v>231</v>
      </c>
    </row>
    <row r="660" spans="12:14" x14ac:dyDescent="0.25">
      <c r="L660" t="s">
        <v>1301</v>
      </c>
      <c r="M660" t="s">
        <v>35</v>
      </c>
      <c r="N660" t="s">
        <v>233</v>
      </c>
    </row>
    <row r="661" spans="12:14" x14ac:dyDescent="0.25">
      <c r="L661" t="s">
        <v>1302</v>
      </c>
      <c r="M661" t="s">
        <v>35</v>
      </c>
      <c r="N661" t="s">
        <v>235</v>
      </c>
    </row>
    <row r="662" spans="12:14" x14ac:dyDescent="0.25">
      <c r="L662" t="s">
        <v>1304</v>
      </c>
      <c r="M662" t="s">
        <v>35</v>
      </c>
      <c r="N662" t="s">
        <v>1303</v>
      </c>
    </row>
    <row r="663" spans="12:14" x14ac:dyDescent="0.25">
      <c r="L663" t="s">
        <v>1306</v>
      </c>
      <c r="M663" t="s">
        <v>35</v>
      </c>
      <c r="N663" t="s">
        <v>1305</v>
      </c>
    </row>
    <row r="664" spans="12:14" x14ac:dyDescent="0.25">
      <c r="L664" t="s">
        <v>1308</v>
      </c>
      <c r="M664" t="s">
        <v>35</v>
      </c>
      <c r="N664" t="s">
        <v>1307</v>
      </c>
    </row>
    <row r="665" spans="12:14" x14ac:dyDescent="0.25">
      <c r="L665" t="s">
        <v>1309</v>
      </c>
      <c r="M665" t="s">
        <v>35</v>
      </c>
      <c r="N665" t="s">
        <v>237</v>
      </c>
    </row>
    <row r="666" spans="12:14" x14ac:dyDescent="0.25">
      <c r="L666" t="s">
        <v>1311</v>
      </c>
      <c r="M666" t="s">
        <v>35</v>
      </c>
      <c r="N666" t="s">
        <v>1310</v>
      </c>
    </row>
    <row r="667" spans="12:14" x14ac:dyDescent="0.25">
      <c r="L667" t="s">
        <v>1312</v>
      </c>
      <c r="M667" t="s">
        <v>35</v>
      </c>
      <c r="N667" t="s">
        <v>241</v>
      </c>
    </row>
    <row r="668" spans="12:14" x14ac:dyDescent="0.25">
      <c r="L668" t="s">
        <v>1313</v>
      </c>
      <c r="M668" t="s">
        <v>35</v>
      </c>
      <c r="N668" t="s">
        <v>441</v>
      </c>
    </row>
    <row r="669" spans="12:14" x14ac:dyDescent="0.25">
      <c r="L669" t="s">
        <v>1314</v>
      </c>
      <c r="M669" t="s">
        <v>35</v>
      </c>
      <c r="N669" t="s">
        <v>445</v>
      </c>
    </row>
    <row r="670" spans="12:14" x14ac:dyDescent="0.25">
      <c r="L670" t="s">
        <v>1315</v>
      </c>
      <c r="M670" t="s">
        <v>35</v>
      </c>
      <c r="N670" t="s">
        <v>821</v>
      </c>
    </row>
    <row r="671" spans="12:14" x14ac:dyDescent="0.25">
      <c r="L671" t="s">
        <v>1316</v>
      </c>
      <c r="M671" t="s">
        <v>35</v>
      </c>
      <c r="N671" t="s">
        <v>243</v>
      </c>
    </row>
    <row r="672" spans="12:14" x14ac:dyDescent="0.25">
      <c r="L672" t="s">
        <v>1318</v>
      </c>
      <c r="M672" t="s">
        <v>35</v>
      </c>
      <c r="N672" t="s">
        <v>1317</v>
      </c>
    </row>
    <row r="673" spans="12:14" x14ac:dyDescent="0.25">
      <c r="L673" t="s">
        <v>1320</v>
      </c>
      <c r="M673" t="s">
        <v>35</v>
      </c>
      <c r="N673" t="s">
        <v>1319</v>
      </c>
    </row>
    <row r="674" spans="12:14" x14ac:dyDescent="0.25">
      <c r="L674" t="s">
        <v>1321</v>
      </c>
      <c r="M674" t="s">
        <v>35</v>
      </c>
      <c r="N674" t="s">
        <v>247</v>
      </c>
    </row>
    <row r="675" spans="12:14" x14ac:dyDescent="0.25">
      <c r="L675" t="s">
        <v>1322</v>
      </c>
      <c r="M675" t="s">
        <v>35</v>
      </c>
      <c r="N675" t="s">
        <v>450</v>
      </c>
    </row>
    <row r="676" spans="12:14" x14ac:dyDescent="0.25">
      <c r="L676" t="s">
        <v>1324</v>
      </c>
      <c r="M676" t="s">
        <v>35</v>
      </c>
      <c r="N676" t="s">
        <v>1323</v>
      </c>
    </row>
    <row r="677" spans="12:14" x14ac:dyDescent="0.25">
      <c r="L677" t="s">
        <v>1326</v>
      </c>
      <c r="M677" t="s">
        <v>35</v>
      </c>
      <c r="N677" t="s">
        <v>1325</v>
      </c>
    </row>
    <row r="678" spans="12:14" x14ac:dyDescent="0.25">
      <c r="L678" t="s">
        <v>1327</v>
      </c>
      <c r="M678" t="s">
        <v>35</v>
      </c>
      <c r="N678" t="s">
        <v>452</v>
      </c>
    </row>
    <row r="679" spans="12:14" x14ac:dyDescent="0.25">
      <c r="L679" t="s">
        <v>1328</v>
      </c>
      <c r="M679" t="s">
        <v>35</v>
      </c>
      <c r="N679" t="s">
        <v>249</v>
      </c>
    </row>
    <row r="680" spans="12:14" x14ac:dyDescent="0.25">
      <c r="L680" t="s">
        <v>1330</v>
      </c>
      <c r="M680" t="s">
        <v>35</v>
      </c>
      <c r="N680" t="s">
        <v>1329</v>
      </c>
    </row>
    <row r="681" spans="12:14" x14ac:dyDescent="0.25">
      <c r="L681" t="s">
        <v>1332</v>
      </c>
      <c r="M681" t="s">
        <v>35</v>
      </c>
      <c r="N681" t="s">
        <v>1331</v>
      </c>
    </row>
    <row r="682" spans="12:14" x14ac:dyDescent="0.25">
      <c r="L682" t="s">
        <v>1334</v>
      </c>
      <c r="M682" t="s">
        <v>35</v>
      </c>
      <c r="N682" t="s">
        <v>1333</v>
      </c>
    </row>
    <row r="683" spans="12:14" x14ac:dyDescent="0.25">
      <c r="L683" t="s">
        <v>1335</v>
      </c>
      <c r="M683" t="s">
        <v>35</v>
      </c>
      <c r="N683" t="s">
        <v>464</v>
      </c>
    </row>
    <row r="684" spans="12:14" x14ac:dyDescent="0.25">
      <c r="L684" t="s">
        <v>1337</v>
      </c>
      <c r="M684" t="s">
        <v>35</v>
      </c>
      <c r="N684" t="s">
        <v>1336</v>
      </c>
    </row>
    <row r="685" spans="12:14" x14ac:dyDescent="0.25">
      <c r="L685" t="s">
        <v>1339</v>
      </c>
      <c r="M685" t="s">
        <v>35</v>
      </c>
      <c r="N685" t="s">
        <v>1338</v>
      </c>
    </row>
    <row r="686" spans="12:14" x14ac:dyDescent="0.25">
      <c r="L686" t="s">
        <v>1340</v>
      </c>
      <c r="M686" t="s">
        <v>35</v>
      </c>
      <c r="N686" t="s">
        <v>1094</v>
      </c>
    </row>
    <row r="687" spans="12:14" x14ac:dyDescent="0.25">
      <c r="L687" t="s">
        <v>1341</v>
      </c>
      <c r="M687" t="s">
        <v>35</v>
      </c>
      <c r="N687" t="s">
        <v>126</v>
      </c>
    </row>
    <row r="688" spans="12:14" x14ac:dyDescent="0.25">
      <c r="L688" t="s">
        <v>1342</v>
      </c>
      <c r="M688" t="s">
        <v>35</v>
      </c>
      <c r="N688" t="s">
        <v>1097</v>
      </c>
    </row>
    <row r="689" spans="12:14" x14ac:dyDescent="0.25">
      <c r="L689" t="s">
        <v>1343</v>
      </c>
      <c r="M689" t="s">
        <v>35</v>
      </c>
      <c r="N689" t="s">
        <v>469</v>
      </c>
    </row>
    <row r="690" spans="12:14" x14ac:dyDescent="0.25">
      <c r="L690" t="s">
        <v>1345</v>
      </c>
      <c r="M690" t="s">
        <v>35</v>
      </c>
      <c r="N690" t="s">
        <v>1344</v>
      </c>
    </row>
    <row r="691" spans="12:14" x14ac:dyDescent="0.25">
      <c r="L691" t="s">
        <v>1347</v>
      </c>
      <c r="M691" t="s">
        <v>35</v>
      </c>
      <c r="N691" t="s">
        <v>1346</v>
      </c>
    </row>
    <row r="692" spans="12:14" x14ac:dyDescent="0.25">
      <c r="L692" t="s">
        <v>1349</v>
      </c>
      <c r="M692" t="s">
        <v>35</v>
      </c>
      <c r="N692" t="s">
        <v>1348</v>
      </c>
    </row>
    <row r="693" spans="12:14" x14ac:dyDescent="0.25">
      <c r="L693" t="s">
        <v>1351</v>
      </c>
      <c r="M693" t="s">
        <v>35</v>
      </c>
      <c r="N693" t="s">
        <v>1350</v>
      </c>
    </row>
    <row r="694" spans="12:14" x14ac:dyDescent="0.25">
      <c r="L694" t="s">
        <v>1353</v>
      </c>
      <c r="M694" t="s">
        <v>35</v>
      </c>
      <c r="N694" t="s">
        <v>1352</v>
      </c>
    </row>
    <row r="695" spans="12:14" x14ac:dyDescent="0.25">
      <c r="L695" t="s">
        <v>1354</v>
      </c>
      <c r="M695" t="s">
        <v>36</v>
      </c>
      <c r="N695" t="s">
        <v>589</v>
      </c>
    </row>
    <row r="696" spans="12:14" x14ac:dyDescent="0.25">
      <c r="L696" t="s">
        <v>1356</v>
      </c>
      <c r="M696" t="s">
        <v>36</v>
      </c>
      <c r="N696" t="s">
        <v>1355</v>
      </c>
    </row>
    <row r="697" spans="12:14" x14ac:dyDescent="0.25">
      <c r="L697" t="s">
        <v>1358</v>
      </c>
      <c r="M697" t="s">
        <v>36</v>
      </c>
      <c r="N697" t="s">
        <v>1357</v>
      </c>
    </row>
    <row r="698" spans="12:14" x14ac:dyDescent="0.25">
      <c r="L698" t="s">
        <v>1359</v>
      </c>
      <c r="M698" t="s">
        <v>36</v>
      </c>
      <c r="N698" t="s">
        <v>351</v>
      </c>
    </row>
    <row r="699" spans="12:14" x14ac:dyDescent="0.25">
      <c r="L699" t="s">
        <v>1361</v>
      </c>
      <c r="M699" t="s">
        <v>36</v>
      </c>
      <c r="N699" t="s">
        <v>1360</v>
      </c>
    </row>
    <row r="700" spans="12:14" x14ac:dyDescent="0.25">
      <c r="L700" t="s">
        <v>1362</v>
      </c>
      <c r="M700" t="s">
        <v>36</v>
      </c>
      <c r="N700" t="s">
        <v>353</v>
      </c>
    </row>
    <row r="701" spans="12:14" x14ac:dyDescent="0.25">
      <c r="L701" t="s">
        <v>1363</v>
      </c>
      <c r="M701" t="s">
        <v>36</v>
      </c>
      <c r="N701" t="s">
        <v>1204</v>
      </c>
    </row>
    <row r="702" spans="12:14" x14ac:dyDescent="0.25">
      <c r="L702" t="s">
        <v>1364</v>
      </c>
      <c r="M702" t="s">
        <v>36</v>
      </c>
      <c r="N702" t="s">
        <v>358</v>
      </c>
    </row>
    <row r="703" spans="12:14" x14ac:dyDescent="0.25">
      <c r="L703" t="s">
        <v>1365</v>
      </c>
      <c r="M703" t="s">
        <v>36</v>
      </c>
      <c r="N703" t="s">
        <v>1210</v>
      </c>
    </row>
    <row r="704" spans="12:14" x14ac:dyDescent="0.25">
      <c r="L704" t="s">
        <v>1366</v>
      </c>
      <c r="M704" t="s">
        <v>36</v>
      </c>
      <c r="N704" t="s">
        <v>362</v>
      </c>
    </row>
    <row r="705" spans="12:14" x14ac:dyDescent="0.25">
      <c r="L705" t="s">
        <v>1367</v>
      </c>
      <c r="M705" t="s">
        <v>36</v>
      </c>
      <c r="N705" t="s">
        <v>159</v>
      </c>
    </row>
    <row r="706" spans="12:14" x14ac:dyDescent="0.25">
      <c r="L706" t="s">
        <v>1368</v>
      </c>
      <c r="M706" t="s">
        <v>36</v>
      </c>
      <c r="N706" t="s">
        <v>1218</v>
      </c>
    </row>
    <row r="707" spans="12:14" x14ac:dyDescent="0.25">
      <c r="L707" t="s">
        <v>1369</v>
      </c>
      <c r="M707" t="s">
        <v>36</v>
      </c>
      <c r="N707" t="s">
        <v>374</v>
      </c>
    </row>
    <row r="708" spans="12:14" x14ac:dyDescent="0.25">
      <c r="L708" t="s">
        <v>1371</v>
      </c>
      <c r="M708" t="s">
        <v>36</v>
      </c>
      <c r="N708" t="s">
        <v>1370</v>
      </c>
    </row>
    <row r="709" spans="12:14" x14ac:dyDescent="0.25">
      <c r="L709" t="s">
        <v>1373</v>
      </c>
      <c r="M709" t="s">
        <v>36</v>
      </c>
      <c r="N709" t="s">
        <v>1372</v>
      </c>
    </row>
    <row r="710" spans="12:14" x14ac:dyDescent="0.25">
      <c r="L710" t="s">
        <v>1374</v>
      </c>
      <c r="M710" t="s">
        <v>36</v>
      </c>
      <c r="N710" t="s">
        <v>918</v>
      </c>
    </row>
    <row r="711" spans="12:14" x14ac:dyDescent="0.25">
      <c r="L711" t="s">
        <v>1375</v>
      </c>
      <c r="M711" t="s">
        <v>36</v>
      </c>
      <c r="N711" t="s">
        <v>920</v>
      </c>
    </row>
    <row r="712" spans="12:14" x14ac:dyDescent="0.25">
      <c r="L712" t="s">
        <v>1376</v>
      </c>
      <c r="M712" t="s">
        <v>36</v>
      </c>
      <c r="N712" t="s">
        <v>87</v>
      </c>
    </row>
    <row r="713" spans="12:14" x14ac:dyDescent="0.25">
      <c r="L713" t="s">
        <v>1378</v>
      </c>
      <c r="M713" t="s">
        <v>36</v>
      </c>
      <c r="N713" t="s">
        <v>1377</v>
      </c>
    </row>
    <row r="714" spans="12:14" x14ac:dyDescent="0.25">
      <c r="L714" t="s">
        <v>1380</v>
      </c>
      <c r="M714" t="s">
        <v>36</v>
      </c>
      <c r="N714" t="s">
        <v>1379</v>
      </c>
    </row>
    <row r="715" spans="12:14" x14ac:dyDescent="0.25">
      <c r="L715" t="s">
        <v>1381</v>
      </c>
      <c r="M715" t="s">
        <v>36</v>
      </c>
      <c r="N715" t="s">
        <v>189</v>
      </c>
    </row>
    <row r="716" spans="12:14" x14ac:dyDescent="0.25">
      <c r="L716" t="s">
        <v>1382</v>
      </c>
      <c r="M716" t="s">
        <v>36</v>
      </c>
      <c r="N716" t="s">
        <v>943</v>
      </c>
    </row>
    <row r="717" spans="12:14" x14ac:dyDescent="0.25">
      <c r="L717" t="s">
        <v>1384</v>
      </c>
      <c r="M717" t="s">
        <v>36</v>
      </c>
      <c r="N717" t="s">
        <v>1383</v>
      </c>
    </row>
    <row r="718" spans="12:14" x14ac:dyDescent="0.25">
      <c r="L718" t="s">
        <v>1385</v>
      </c>
      <c r="M718" t="s">
        <v>36</v>
      </c>
      <c r="N718" t="s">
        <v>191</v>
      </c>
    </row>
    <row r="719" spans="12:14" x14ac:dyDescent="0.25">
      <c r="L719" t="s">
        <v>1386</v>
      </c>
      <c r="M719" t="s">
        <v>36</v>
      </c>
      <c r="N719" t="s">
        <v>388</v>
      </c>
    </row>
    <row r="720" spans="12:14" x14ac:dyDescent="0.25">
      <c r="L720" t="s">
        <v>1388</v>
      </c>
      <c r="M720" t="s">
        <v>36</v>
      </c>
      <c r="N720" t="s">
        <v>1387</v>
      </c>
    </row>
    <row r="721" spans="12:14" x14ac:dyDescent="0.25">
      <c r="L721" t="s">
        <v>1389</v>
      </c>
      <c r="M721" t="s">
        <v>36</v>
      </c>
      <c r="N721" t="s">
        <v>392</v>
      </c>
    </row>
    <row r="722" spans="12:14" x14ac:dyDescent="0.25">
      <c r="L722" t="s">
        <v>1390</v>
      </c>
      <c r="M722" t="s">
        <v>36</v>
      </c>
      <c r="N722" t="s">
        <v>195</v>
      </c>
    </row>
    <row r="723" spans="12:14" x14ac:dyDescent="0.25">
      <c r="L723" t="s">
        <v>1391</v>
      </c>
      <c r="M723" t="s">
        <v>36</v>
      </c>
      <c r="N723" t="s">
        <v>771</v>
      </c>
    </row>
    <row r="724" spans="12:14" x14ac:dyDescent="0.25">
      <c r="L724" t="s">
        <v>1392</v>
      </c>
      <c r="M724" t="s">
        <v>36</v>
      </c>
      <c r="N724" t="s">
        <v>966</v>
      </c>
    </row>
    <row r="725" spans="12:14" x14ac:dyDescent="0.25">
      <c r="L725" t="s">
        <v>1394</v>
      </c>
      <c r="M725" t="s">
        <v>36</v>
      </c>
      <c r="N725" t="s">
        <v>1393</v>
      </c>
    </row>
    <row r="726" spans="12:14" x14ac:dyDescent="0.25">
      <c r="L726" t="s">
        <v>1396</v>
      </c>
      <c r="M726" t="s">
        <v>36</v>
      </c>
      <c r="N726" t="s">
        <v>1395</v>
      </c>
    </row>
    <row r="727" spans="12:14" x14ac:dyDescent="0.25">
      <c r="L727" t="s">
        <v>1397</v>
      </c>
      <c r="M727" t="s">
        <v>36</v>
      </c>
      <c r="N727" t="s">
        <v>199</v>
      </c>
    </row>
    <row r="728" spans="12:14" x14ac:dyDescent="0.25">
      <c r="L728" t="s">
        <v>1398</v>
      </c>
      <c r="M728" t="s">
        <v>36</v>
      </c>
      <c r="N728" t="s">
        <v>399</v>
      </c>
    </row>
    <row r="729" spans="12:14" x14ac:dyDescent="0.25">
      <c r="L729" t="s">
        <v>1400</v>
      </c>
      <c r="M729" t="s">
        <v>36</v>
      </c>
      <c r="N729" t="s">
        <v>1399</v>
      </c>
    </row>
    <row r="730" spans="12:14" x14ac:dyDescent="0.25">
      <c r="L730" t="s">
        <v>1401</v>
      </c>
      <c r="M730" t="s">
        <v>36</v>
      </c>
      <c r="N730" t="s">
        <v>203</v>
      </c>
    </row>
    <row r="731" spans="12:14" x14ac:dyDescent="0.25">
      <c r="L731" t="s">
        <v>1402</v>
      </c>
      <c r="M731" t="s">
        <v>36</v>
      </c>
      <c r="N731" t="s">
        <v>981</v>
      </c>
    </row>
    <row r="732" spans="12:14" x14ac:dyDescent="0.25">
      <c r="L732" t="s">
        <v>1404</v>
      </c>
      <c r="M732" t="s">
        <v>36</v>
      </c>
      <c r="N732" t="s">
        <v>1403</v>
      </c>
    </row>
    <row r="733" spans="12:14" x14ac:dyDescent="0.25">
      <c r="L733" t="s">
        <v>1405</v>
      </c>
      <c r="M733" t="s">
        <v>36</v>
      </c>
      <c r="N733" t="s">
        <v>205</v>
      </c>
    </row>
    <row r="734" spans="12:14" x14ac:dyDescent="0.25">
      <c r="L734" t="s">
        <v>1407</v>
      </c>
      <c r="M734" t="s">
        <v>36</v>
      </c>
      <c r="N734" t="s">
        <v>1406</v>
      </c>
    </row>
    <row r="735" spans="12:14" x14ac:dyDescent="0.25">
      <c r="L735" t="s">
        <v>1408</v>
      </c>
      <c r="M735" t="s">
        <v>36</v>
      </c>
      <c r="N735" t="s">
        <v>407</v>
      </c>
    </row>
    <row r="736" spans="12:14" x14ac:dyDescent="0.25">
      <c r="L736" t="s">
        <v>1409</v>
      </c>
      <c r="M736" t="s">
        <v>36</v>
      </c>
      <c r="N736" t="s">
        <v>1270</v>
      </c>
    </row>
    <row r="737" spans="12:14" x14ac:dyDescent="0.25">
      <c r="L737" t="s">
        <v>1411</v>
      </c>
      <c r="M737" t="s">
        <v>36</v>
      </c>
      <c r="N737" t="s">
        <v>1410</v>
      </c>
    </row>
    <row r="738" spans="12:14" x14ac:dyDescent="0.25">
      <c r="L738" t="s">
        <v>1413</v>
      </c>
      <c r="M738" t="s">
        <v>36</v>
      </c>
      <c r="N738" t="s">
        <v>1412</v>
      </c>
    </row>
    <row r="739" spans="12:14" x14ac:dyDescent="0.25">
      <c r="L739" t="s">
        <v>1414</v>
      </c>
      <c r="M739" t="s">
        <v>36</v>
      </c>
      <c r="N739" t="s">
        <v>507</v>
      </c>
    </row>
    <row r="740" spans="12:14" x14ac:dyDescent="0.25">
      <c r="L740" t="s">
        <v>1416</v>
      </c>
      <c r="M740" t="s">
        <v>36</v>
      </c>
      <c r="N740" t="s">
        <v>1415</v>
      </c>
    </row>
    <row r="741" spans="12:14" x14ac:dyDescent="0.25">
      <c r="L741" t="s">
        <v>1417</v>
      </c>
      <c r="M741" t="s">
        <v>36</v>
      </c>
      <c r="N741" t="s">
        <v>211</v>
      </c>
    </row>
    <row r="742" spans="12:14" x14ac:dyDescent="0.25">
      <c r="L742" t="s">
        <v>1418</v>
      </c>
      <c r="M742" t="s">
        <v>36</v>
      </c>
      <c r="N742" t="s">
        <v>221</v>
      </c>
    </row>
    <row r="743" spans="12:14" x14ac:dyDescent="0.25">
      <c r="L743" t="s">
        <v>1419</v>
      </c>
      <c r="M743" t="s">
        <v>36</v>
      </c>
      <c r="N743" t="s">
        <v>225</v>
      </c>
    </row>
    <row r="744" spans="12:14" x14ac:dyDescent="0.25">
      <c r="L744" t="s">
        <v>1420</v>
      </c>
      <c r="M744" t="s">
        <v>36</v>
      </c>
      <c r="N744" t="s">
        <v>227</v>
      </c>
    </row>
    <row r="745" spans="12:14" x14ac:dyDescent="0.25">
      <c r="L745" t="s">
        <v>1421</v>
      </c>
      <c r="M745" t="s">
        <v>36</v>
      </c>
      <c r="N745" t="s">
        <v>802</v>
      </c>
    </row>
    <row r="746" spans="12:14" x14ac:dyDescent="0.25">
      <c r="L746" t="s">
        <v>1423</v>
      </c>
      <c r="M746" t="s">
        <v>36</v>
      </c>
      <c r="N746" t="s">
        <v>1422</v>
      </c>
    </row>
    <row r="747" spans="12:14" x14ac:dyDescent="0.25">
      <c r="L747" t="s">
        <v>1424</v>
      </c>
      <c r="M747" t="s">
        <v>36</v>
      </c>
      <c r="N747" t="s">
        <v>231</v>
      </c>
    </row>
    <row r="748" spans="12:14" x14ac:dyDescent="0.25">
      <c r="L748" t="s">
        <v>1425</v>
      </c>
      <c r="M748" t="s">
        <v>36</v>
      </c>
      <c r="N748" t="s">
        <v>233</v>
      </c>
    </row>
    <row r="749" spans="12:14" x14ac:dyDescent="0.25">
      <c r="L749" t="s">
        <v>1426</v>
      </c>
      <c r="M749" t="s">
        <v>36</v>
      </c>
      <c r="N749" t="s">
        <v>235</v>
      </c>
    </row>
    <row r="750" spans="12:14" x14ac:dyDescent="0.25">
      <c r="L750" t="s">
        <v>1427</v>
      </c>
      <c r="M750" t="s">
        <v>36</v>
      </c>
      <c r="N750" t="s">
        <v>429</v>
      </c>
    </row>
    <row r="751" spans="12:14" x14ac:dyDescent="0.25">
      <c r="L751" t="s">
        <v>1429</v>
      </c>
      <c r="M751" t="s">
        <v>36</v>
      </c>
      <c r="N751" t="s">
        <v>1428</v>
      </c>
    </row>
    <row r="752" spans="12:14" x14ac:dyDescent="0.25">
      <c r="L752" t="s">
        <v>1430</v>
      </c>
      <c r="M752" t="s">
        <v>36</v>
      </c>
      <c r="N752" t="s">
        <v>114</v>
      </c>
    </row>
    <row r="753" spans="12:14" x14ac:dyDescent="0.25">
      <c r="L753" t="s">
        <v>1431</v>
      </c>
      <c r="M753" t="s">
        <v>36</v>
      </c>
      <c r="N753" t="s">
        <v>532</v>
      </c>
    </row>
    <row r="754" spans="12:14" x14ac:dyDescent="0.25">
      <c r="L754" t="s">
        <v>1433</v>
      </c>
      <c r="M754" t="s">
        <v>36</v>
      </c>
      <c r="N754" t="s">
        <v>1432</v>
      </c>
    </row>
    <row r="755" spans="12:14" x14ac:dyDescent="0.25">
      <c r="L755" t="s">
        <v>1435</v>
      </c>
      <c r="M755" t="s">
        <v>36</v>
      </c>
      <c r="N755" t="s">
        <v>1434</v>
      </c>
    </row>
    <row r="756" spans="12:14" x14ac:dyDescent="0.25">
      <c r="L756" t="s">
        <v>1436</v>
      </c>
      <c r="M756" t="s">
        <v>36</v>
      </c>
      <c r="N756" t="s">
        <v>237</v>
      </c>
    </row>
    <row r="757" spans="12:14" x14ac:dyDescent="0.25">
      <c r="L757" t="s">
        <v>1437</v>
      </c>
      <c r="M757" t="s">
        <v>36</v>
      </c>
      <c r="N757" t="s">
        <v>241</v>
      </c>
    </row>
    <row r="758" spans="12:14" x14ac:dyDescent="0.25">
      <c r="L758" t="s">
        <v>1439</v>
      </c>
      <c r="M758" t="s">
        <v>36</v>
      </c>
      <c r="N758" t="s">
        <v>1438</v>
      </c>
    </row>
    <row r="759" spans="12:14" x14ac:dyDescent="0.25">
      <c r="L759" t="s">
        <v>1441</v>
      </c>
      <c r="M759" t="s">
        <v>36</v>
      </c>
      <c r="N759" t="s">
        <v>1440</v>
      </c>
    </row>
    <row r="760" spans="12:14" x14ac:dyDescent="0.25">
      <c r="L760" t="s">
        <v>1442</v>
      </c>
      <c r="M760" t="s">
        <v>36</v>
      </c>
      <c r="N760" t="s">
        <v>445</v>
      </c>
    </row>
    <row r="761" spans="12:14" x14ac:dyDescent="0.25">
      <c r="L761" t="s">
        <v>1443</v>
      </c>
      <c r="M761" t="s">
        <v>36</v>
      </c>
      <c r="N761" t="s">
        <v>821</v>
      </c>
    </row>
    <row r="762" spans="12:14" x14ac:dyDescent="0.25">
      <c r="L762" t="s">
        <v>1444</v>
      </c>
      <c r="M762" t="s">
        <v>36</v>
      </c>
      <c r="N762" t="s">
        <v>243</v>
      </c>
    </row>
    <row r="763" spans="12:14" x14ac:dyDescent="0.25">
      <c r="L763" t="s">
        <v>1446</v>
      </c>
      <c r="M763" t="s">
        <v>36</v>
      </c>
      <c r="N763" t="s">
        <v>1445</v>
      </c>
    </row>
    <row r="764" spans="12:14" x14ac:dyDescent="0.25">
      <c r="L764" t="s">
        <v>1448</v>
      </c>
      <c r="M764" t="s">
        <v>36</v>
      </c>
      <c r="N764" t="s">
        <v>1447</v>
      </c>
    </row>
    <row r="765" spans="12:14" x14ac:dyDescent="0.25">
      <c r="L765" t="s">
        <v>1450</v>
      </c>
      <c r="M765" t="s">
        <v>36</v>
      </c>
      <c r="N765" t="s">
        <v>1449</v>
      </c>
    </row>
    <row r="766" spans="12:14" x14ac:dyDescent="0.25">
      <c r="L766" t="s">
        <v>1451</v>
      </c>
      <c r="M766" t="s">
        <v>36</v>
      </c>
      <c r="N766" t="s">
        <v>452</v>
      </c>
    </row>
    <row r="767" spans="12:14" x14ac:dyDescent="0.25">
      <c r="L767" t="s">
        <v>1452</v>
      </c>
      <c r="M767" t="s">
        <v>36</v>
      </c>
      <c r="N767" t="s">
        <v>249</v>
      </c>
    </row>
    <row r="768" spans="12:14" x14ac:dyDescent="0.25">
      <c r="L768" t="s">
        <v>1454</v>
      </c>
      <c r="M768" t="s">
        <v>36</v>
      </c>
      <c r="N768" t="s">
        <v>1453</v>
      </c>
    </row>
    <row r="769" spans="12:14" x14ac:dyDescent="0.25">
      <c r="L769" t="s">
        <v>1456</v>
      </c>
      <c r="M769" t="s">
        <v>36</v>
      </c>
      <c r="N769" t="s">
        <v>1455</v>
      </c>
    </row>
    <row r="770" spans="12:14" x14ac:dyDescent="0.25">
      <c r="L770" t="s">
        <v>1458</v>
      </c>
      <c r="M770" t="s">
        <v>36</v>
      </c>
      <c r="N770" t="s">
        <v>1457</v>
      </c>
    </row>
    <row r="771" spans="12:14" x14ac:dyDescent="0.25">
      <c r="L771" t="s">
        <v>1460</v>
      </c>
      <c r="M771" t="s">
        <v>36</v>
      </c>
      <c r="N771" t="s">
        <v>1459</v>
      </c>
    </row>
    <row r="772" spans="12:14" x14ac:dyDescent="0.25">
      <c r="L772" t="s">
        <v>1462</v>
      </c>
      <c r="M772" t="s">
        <v>36</v>
      </c>
      <c r="N772" t="s">
        <v>1461</v>
      </c>
    </row>
    <row r="773" spans="12:14" x14ac:dyDescent="0.25">
      <c r="L773" t="s">
        <v>1464</v>
      </c>
      <c r="M773" t="s">
        <v>36</v>
      </c>
      <c r="N773" t="s">
        <v>1463</v>
      </c>
    </row>
    <row r="774" spans="12:14" x14ac:dyDescent="0.25">
      <c r="L774" t="s">
        <v>1466</v>
      </c>
      <c r="M774" t="s">
        <v>36</v>
      </c>
      <c r="N774" t="s">
        <v>1465</v>
      </c>
    </row>
    <row r="775" spans="12:14" x14ac:dyDescent="0.25">
      <c r="L775" t="s">
        <v>1467</v>
      </c>
      <c r="M775" t="s">
        <v>36</v>
      </c>
      <c r="N775" t="s">
        <v>464</v>
      </c>
    </row>
    <row r="776" spans="12:14" x14ac:dyDescent="0.25">
      <c r="L776" t="s">
        <v>1469</v>
      </c>
      <c r="M776" t="s">
        <v>36</v>
      </c>
      <c r="N776" t="s">
        <v>1468</v>
      </c>
    </row>
    <row r="777" spans="12:14" x14ac:dyDescent="0.25">
      <c r="L777" t="s">
        <v>1471</v>
      </c>
      <c r="M777" t="s">
        <v>36</v>
      </c>
      <c r="N777" t="s">
        <v>1470</v>
      </c>
    </row>
    <row r="778" spans="12:14" x14ac:dyDescent="0.25">
      <c r="L778" t="s">
        <v>1473</v>
      </c>
      <c r="M778" t="s">
        <v>36</v>
      </c>
      <c r="N778" t="s">
        <v>1472</v>
      </c>
    </row>
    <row r="779" spans="12:14" x14ac:dyDescent="0.25">
      <c r="L779" t="s">
        <v>1474</v>
      </c>
      <c r="M779" t="s">
        <v>36</v>
      </c>
      <c r="N779" t="s">
        <v>1338</v>
      </c>
    </row>
    <row r="780" spans="12:14" x14ac:dyDescent="0.25">
      <c r="L780" t="s">
        <v>1475</v>
      </c>
      <c r="M780" t="s">
        <v>36</v>
      </c>
      <c r="N780" t="s">
        <v>1094</v>
      </c>
    </row>
    <row r="781" spans="12:14" x14ac:dyDescent="0.25">
      <c r="L781" t="s">
        <v>1477</v>
      </c>
      <c r="M781" t="s">
        <v>36</v>
      </c>
      <c r="N781" t="s">
        <v>1476</v>
      </c>
    </row>
    <row r="782" spans="12:14" x14ac:dyDescent="0.25">
      <c r="L782" t="s">
        <v>1478</v>
      </c>
      <c r="M782" t="s">
        <v>36</v>
      </c>
      <c r="N782" t="s">
        <v>126</v>
      </c>
    </row>
    <row r="783" spans="12:14" x14ac:dyDescent="0.25">
      <c r="L783" t="s">
        <v>1479</v>
      </c>
      <c r="M783" t="s">
        <v>36</v>
      </c>
      <c r="N783" t="s">
        <v>1097</v>
      </c>
    </row>
    <row r="784" spans="12:14" x14ac:dyDescent="0.25">
      <c r="L784" t="s">
        <v>1481</v>
      </c>
      <c r="M784" t="s">
        <v>36</v>
      </c>
      <c r="N784" t="s">
        <v>1480</v>
      </c>
    </row>
    <row r="785" spans="12:14" x14ac:dyDescent="0.25">
      <c r="L785" t="s">
        <v>1482</v>
      </c>
      <c r="M785" t="s">
        <v>36</v>
      </c>
      <c r="N785" t="s">
        <v>469</v>
      </c>
    </row>
    <row r="786" spans="12:14" x14ac:dyDescent="0.25">
      <c r="L786" t="s">
        <v>1484</v>
      </c>
      <c r="M786" t="s">
        <v>36</v>
      </c>
      <c r="N786" t="s">
        <v>1483</v>
      </c>
    </row>
    <row r="787" spans="12:14" x14ac:dyDescent="0.25">
      <c r="L787" t="s">
        <v>1486</v>
      </c>
      <c r="M787" t="s">
        <v>37</v>
      </c>
      <c r="N787" t="s">
        <v>1485</v>
      </c>
    </row>
    <row r="788" spans="12:14" x14ac:dyDescent="0.25">
      <c r="L788" t="s">
        <v>1487</v>
      </c>
      <c r="M788" t="s">
        <v>37</v>
      </c>
      <c r="N788" t="s">
        <v>589</v>
      </c>
    </row>
    <row r="789" spans="12:14" x14ac:dyDescent="0.25">
      <c r="L789" t="s">
        <v>1489</v>
      </c>
      <c r="M789" t="s">
        <v>37</v>
      </c>
      <c r="N789" t="s">
        <v>1488</v>
      </c>
    </row>
    <row r="790" spans="12:14" x14ac:dyDescent="0.25">
      <c r="L790" t="s">
        <v>1491</v>
      </c>
      <c r="M790" t="s">
        <v>37</v>
      </c>
      <c r="N790" t="s">
        <v>1490</v>
      </c>
    </row>
    <row r="791" spans="12:14" x14ac:dyDescent="0.25">
      <c r="L791" t="s">
        <v>1493</v>
      </c>
      <c r="M791" t="s">
        <v>37</v>
      </c>
      <c r="N791" t="s">
        <v>1492</v>
      </c>
    </row>
    <row r="792" spans="12:14" x14ac:dyDescent="0.25">
      <c r="L792" t="s">
        <v>1494</v>
      </c>
      <c r="M792" t="s">
        <v>37</v>
      </c>
      <c r="N792" t="s">
        <v>351</v>
      </c>
    </row>
    <row r="793" spans="12:14" x14ac:dyDescent="0.25">
      <c r="L793" t="s">
        <v>1496</v>
      </c>
      <c r="M793" t="s">
        <v>37</v>
      </c>
      <c r="N793" t="s">
        <v>1495</v>
      </c>
    </row>
    <row r="794" spans="12:14" x14ac:dyDescent="0.25">
      <c r="L794" t="s">
        <v>1497</v>
      </c>
      <c r="M794" t="s">
        <v>37</v>
      </c>
      <c r="N794" t="s">
        <v>353</v>
      </c>
    </row>
    <row r="795" spans="12:14" x14ac:dyDescent="0.25">
      <c r="L795" t="s">
        <v>1499</v>
      </c>
      <c r="M795" t="s">
        <v>37</v>
      </c>
      <c r="N795" t="s">
        <v>1498</v>
      </c>
    </row>
    <row r="796" spans="12:14" x14ac:dyDescent="0.25">
      <c r="L796" t="s">
        <v>1501</v>
      </c>
      <c r="M796" t="s">
        <v>37</v>
      </c>
      <c r="N796" t="s">
        <v>1500</v>
      </c>
    </row>
    <row r="797" spans="12:14" x14ac:dyDescent="0.25">
      <c r="L797" t="s">
        <v>1503</v>
      </c>
      <c r="M797" t="s">
        <v>37</v>
      </c>
      <c r="N797" t="s">
        <v>1502</v>
      </c>
    </row>
    <row r="798" spans="12:14" x14ac:dyDescent="0.25">
      <c r="L798" t="s">
        <v>1504</v>
      </c>
      <c r="M798" t="s">
        <v>37</v>
      </c>
      <c r="N798" t="s">
        <v>145</v>
      </c>
    </row>
    <row r="799" spans="12:14" x14ac:dyDescent="0.25">
      <c r="L799" t="s">
        <v>1505</v>
      </c>
      <c r="M799" t="s">
        <v>37</v>
      </c>
      <c r="N799" t="s">
        <v>147</v>
      </c>
    </row>
    <row r="800" spans="12:14" x14ac:dyDescent="0.25">
      <c r="L800" t="s">
        <v>1506</v>
      </c>
      <c r="M800" t="s">
        <v>37</v>
      </c>
      <c r="N800" t="s">
        <v>358</v>
      </c>
    </row>
    <row r="801" spans="12:14" x14ac:dyDescent="0.25">
      <c r="L801" t="s">
        <v>1507</v>
      </c>
      <c r="M801" t="s">
        <v>37</v>
      </c>
      <c r="N801" t="s">
        <v>1210</v>
      </c>
    </row>
    <row r="802" spans="12:14" x14ac:dyDescent="0.25">
      <c r="L802" t="s">
        <v>1509</v>
      </c>
      <c r="M802" t="s">
        <v>37</v>
      </c>
      <c r="N802" t="s">
        <v>1508</v>
      </c>
    </row>
    <row r="803" spans="12:14" x14ac:dyDescent="0.25">
      <c r="L803" t="s">
        <v>1511</v>
      </c>
      <c r="M803" t="s">
        <v>37</v>
      </c>
      <c r="N803" t="s">
        <v>1510</v>
      </c>
    </row>
    <row r="804" spans="12:14" x14ac:dyDescent="0.25">
      <c r="L804" t="s">
        <v>1512</v>
      </c>
      <c r="M804" t="s">
        <v>37</v>
      </c>
      <c r="N804" t="s">
        <v>151</v>
      </c>
    </row>
    <row r="805" spans="12:14" x14ac:dyDescent="0.25">
      <c r="L805" t="s">
        <v>1514</v>
      </c>
      <c r="M805" t="s">
        <v>37</v>
      </c>
      <c r="N805" t="s">
        <v>1513</v>
      </c>
    </row>
    <row r="806" spans="12:14" x14ac:dyDescent="0.25">
      <c r="L806" t="s">
        <v>1515</v>
      </c>
      <c r="M806" t="s">
        <v>37</v>
      </c>
      <c r="N806" t="s">
        <v>157</v>
      </c>
    </row>
    <row r="807" spans="12:14" x14ac:dyDescent="0.25">
      <c r="L807" t="s">
        <v>1516</v>
      </c>
      <c r="M807" t="s">
        <v>37</v>
      </c>
      <c r="N807" t="s">
        <v>159</v>
      </c>
    </row>
    <row r="808" spans="12:14" x14ac:dyDescent="0.25">
      <c r="L808" t="s">
        <v>1517</v>
      </c>
      <c r="M808" t="s">
        <v>37</v>
      </c>
      <c r="N808" t="s">
        <v>898</v>
      </c>
    </row>
    <row r="809" spans="12:14" x14ac:dyDescent="0.25">
      <c r="L809" t="s">
        <v>1518</v>
      </c>
      <c r="M809" t="s">
        <v>37</v>
      </c>
      <c r="N809" t="s">
        <v>1218</v>
      </c>
    </row>
    <row r="810" spans="12:14" x14ac:dyDescent="0.25">
      <c r="L810" t="s">
        <v>1519</v>
      </c>
      <c r="M810" t="s">
        <v>37</v>
      </c>
      <c r="N810" t="s">
        <v>374</v>
      </c>
    </row>
    <row r="811" spans="12:14" x14ac:dyDescent="0.25">
      <c r="L811" t="s">
        <v>1520</v>
      </c>
      <c r="M811" t="s">
        <v>37</v>
      </c>
      <c r="N811" t="s">
        <v>179</v>
      </c>
    </row>
    <row r="812" spans="12:14" x14ac:dyDescent="0.25">
      <c r="L812" t="s">
        <v>1522</v>
      </c>
      <c r="M812" t="s">
        <v>37</v>
      </c>
      <c r="N812" t="s">
        <v>1521</v>
      </c>
    </row>
    <row r="813" spans="12:14" x14ac:dyDescent="0.25">
      <c r="L813" t="s">
        <v>1523</v>
      </c>
      <c r="M813" t="s">
        <v>37</v>
      </c>
      <c r="N813" t="s">
        <v>918</v>
      </c>
    </row>
    <row r="814" spans="12:14" x14ac:dyDescent="0.25">
      <c r="L814" t="s">
        <v>1524</v>
      </c>
      <c r="M814" t="s">
        <v>37</v>
      </c>
      <c r="N814" t="s">
        <v>87</v>
      </c>
    </row>
    <row r="815" spans="12:14" x14ac:dyDescent="0.25">
      <c r="L815" t="s">
        <v>1526</v>
      </c>
      <c r="M815" t="s">
        <v>37</v>
      </c>
      <c r="N815" t="s">
        <v>1525</v>
      </c>
    </row>
    <row r="816" spans="12:14" x14ac:dyDescent="0.25">
      <c r="L816" t="s">
        <v>1528</v>
      </c>
      <c r="M816" t="s">
        <v>37</v>
      </c>
      <c r="N816" t="s">
        <v>1527</v>
      </c>
    </row>
    <row r="817" spans="12:14" x14ac:dyDescent="0.25">
      <c r="L817" t="s">
        <v>1530</v>
      </c>
      <c r="M817" t="s">
        <v>37</v>
      </c>
      <c r="N817" t="s">
        <v>1529</v>
      </c>
    </row>
    <row r="818" spans="12:14" x14ac:dyDescent="0.25">
      <c r="L818" t="s">
        <v>1532</v>
      </c>
      <c r="M818" t="s">
        <v>37</v>
      </c>
      <c r="N818" t="s">
        <v>1531</v>
      </c>
    </row>
    <row r="819" spans="12:14" x14ac:dyDescent="0.25">
      <c r="L819" t="s">
        <v>1533</v>
      </c>
      <c r="M819" t="s">
        <v>37</v>
      </c>
      <c r="N819" t="s">
        <v>189</v>
      </c>
    </row>
    <row r="820" spans="12:14" x14ac:dyDescent="0.25">
      <c r="L820" t="s">
        <v>1534</v>
      </c>
      <c r="M820" t="s">
        <v>37</v>
      </c>
      <c r="N820" t="s">
        <v>943</v>
      </c>
    </row>
    <row r="821" spans="12:14" x14ac:dyDescent="0.25">
      <c r="L821" t="s">
        <v>1535</v>
      </c>
      <c r="M821" t="s">
        <v>37</v>
      </c>
      <c r="N821" t="s">
        <v>191</v>
      </c>
    </row>
    <row r="822" spans="12:14" x14ac:dyDescent="0.25">
      <c r="L822" t="s">
        <v>1536</v>
      </c>
      <c r="M822" t="s">
        <v>37</v>
      </c>
      <c r="N822" t="s">
        <v>631</v>
      </c>
    </row>
    <row r="823" spans="12:14" x14ac:dyDescent="0.25">
      <c r="L823" t="s">
        <v>1537</v>
      </c>
      <c r="M823" t="s">
        <v>37</v>
      </c>
      <c r="N823" t="s">
        <v>195</v>
      </c>
    </row>
    <row r="824" spans="12:14" x14ac:dyDescent="0.25">
      <c r="L824" t="s">
        <v>1538</v>
      </c>
      <c r="M824" t="s">
        <v>37</v>
      </c>
      <c r="N824" t="s">
        <v>1245</v>
      </c>
    </row>
    <row r="825" spans="12:14" x14ac:dyDescent="0.25">
      <c r="L825" t="s">
        <v>1540</v>
      </c>
      <c r="M825" t="s">
        <v>37</v>
      </c>
      <c r="N825" t="s">
        <v>1539</v>
      </c>
    </row>
    <row r="826" spans="12:14" x14ac:dyDescent="0.25">
      <c r="L826" t="s">
        <v>1541</v>
      </c>
      <c r="M826" t="s">
        <v>37</v>
      </c>
      <c r="N826" t="s">
        <v>771</v>
      </c>
    </row>
    <row r="827" spans="12:14" x14ac:dyDescent="0.25">
      <c r="L827" t="s">
        <v>1542</v>
      </c>
      <c r="M827" t="s">
        <v>37</v>
      </c>
      <c r="N827" t="s">
        <v>966</v>
      </c>
    </row>
    <row r="828" spans="12:14" x14ac:dyDescent="0.25">
      <c r="L828" t="s">
        <v>1543</v>
      </c>
      <c r="M828" t="s">
        <v>37</v>
      </c>
      <c r="N828" t="s">
        <v>1249</v>
      </c>
    </row>
    <row r="829" spans="12:14" x14ac:dyDescent="0.25">
      <c r="L829" t="s">
        <v>1544</v>
      </c>
      <c r="M829" t="s">
        <v>37</v>
      </c>
      <c r="N829" t="s">
        <v>1393</v>
      </c>
    </row>
    <row r="830" spans="12:14" x14ac:dyDescent="0.25">
      <c r="L830" t="s">
        <v>1545</v>
      </c>
      <c r="M830" t="s">
        <v>37</v>
      </c>
      <c r="N830" t="s">
        <v>199</v>
      </c>
    </row>
    <row r="831" spans="12:14" x14ac:dyDescent="0.25">
      <c r="L831" t="s">
        <v>1546</v>
      </c>
      <c r="M831" t="s">
        <v>37</v>
      </c>
      <c r="N831" t="s">
        <v>399</v>
      </c>
    </row>
    <row r="832" spans="12:14" x14ac:dyDescent="0.25">
      <c r="L832" t="s">
        <v>1547</v>
      </c>
      <c r="M832" t="s">
        <v>37</v>
      </c>
      <c r="N832" t="s">
        <v>497</v>
      </c>
    </row>
    <row r="833" spans="12:14" x14ac:dyDescent="0.25">
      <c r="L833" t="s">
        <v>1549</v>
      </c>
      <c r="M833" t="s">
        <v>37</v>
      </c>
      <c r="N833" t="s">
        <v>1548</v>
      </c>
    </row>
    <row r="834" spans="12:14" x14ac:dyDescent="0.25">
      <c r="L834" t="s">
        <v>1550</v>
      </c>
      <c r="M834" t="s">
        <v>37</v>
      </c>
      <c r="N834" t="s">
        <v>91</v>
      </c>
    </row>
    <row r="835" spans="12:14" x14ac:dyDescent="0.25">
      <c r="L835" t="s">
        <v>1551</v>
      </c>
      <c r="M835" t="s">
        <v>37</v>
      </c>
      <c r="N835" t="s">
        <v>203</v>
      </c>
    </row>
    <row r="836" spans="12:14" x14ac:dyDescent="0.25">
      <c r="L836" t="s">
        <v>1552</v>
      </c>
      <c r="M836" t="s">
        <v>37</v>
      </c>
      <c r="N836" t="s">
        <v>981</v>
      </c>
    </row>
    <row r="837" spans="12:14" x14ac:dyDescent="0.25">
      <c r="L837" t="s">
        <v>1553</v>
      </c>
      <c r="M837" t="s">
        <v>37</v>
      </c>
      <c r="N837" t="s">
        <v>205</v>
      </c>
    </row>
    <row r="838" spans="12:14" x14ac:dyDescent="0.25">
      <c r="L838" t="s">
        <v>1554</v>
      </c>
      <c r="M838" t="s">
        <v>37</v>
      </c>
      <c r="N838" t="s">
        <v>407</v>
      </c>
    </row>
    <row r="839" spans="12:14" x14ac:dyDescent="0.25">
      <c r="L839" t="s">
        <v>1555</v>
      </c>
      <c r="M839" t="s">
        <v>37</v>
      </c>
      <c r="N839" t="s">
        <v>989</v>
      </c>
    </row>
    <row r="840" spans="12:14" x14ac:dyDescent="0.25">
      <c r="L840" t="s">
        <v>1557</v>
      </c>
      <c r="M840" t="s">
        <v>37</v>
      </c>
      <c r="N840" t="s">
        <v>1556</v>
      </c>
    </row>
    <row r="841" spans="12:14" x14ac:dyDescent="0.25">
      <c r="L841" t="s">
        <v>1559</v>
      </c>
      <c r="M841" t="s">
        <v>37</v>
      </c>
      <c r="N841" t="s">
        <v>1558</v>
      </c>
    </row>
    <row r="842" spans="12:14" x14ac:dyDescent="0.25">
      <c r="L842" t="s">
        <v>1560</v>
      </c>
      <c r="M842" t="s">
        <v>37</v>
      </c>
      <c r="N842" t="s">
        <v>213</v>
      </c>
    </row>
    <row r="843" spans="12:14" x14ac:dyDescent="0.25">
      <c r="L843" t="s">
        <v>1562</v>
      </c>
      <c r="M843" t="s">
        <v>37</v>
      </c>
      <c r="N843" t="s">
        <v>1561</v>
      </c>
    </row>
    <row r="844" spans="12:14" x14ac:dyDescent="0.25">
      <c r="L844" t="s">
        <v>1564</v>
      </c>
      <c r="M844" t="s">
        <v>37</v>
      </c>
      <c r="N844" t="s">
        <v>1563</v>
      </c>
    </row>
    <row r="845" spans="12:14" x14ac:dyDescent="0.25">
      <c r="L845" t="s">
        <v>1566</v>
      </c>
      <c r="M845" t="s">
        <v>37</v>
      </c>
      <c r="N845" t="s">
        <v>1565</v>
      </c>
    </row>
    <row r="846" spans="12:14" x14ac:dyDescent="0.25">
      <c r="L846" t="s">
        <v>1568</v>
      </c>
      <c r="M846" t="s">
        <v>37</v>
      </c>
      <c r="N846" t="s">
        <v>1567</v>
      </c>
    </row>
    <row r="847" spans="12:14" x14ac:dyDescent="0.25">
      <c r="L847" t="s">
        <v>1569</v>
      </c>
      <c r="M847" t="s">
        <v>37</v>
      </c>
      <c r="N847" t="s">
        <v>221</v>
      </c>
    </row>
    <row r="848" spans="12:14" x14ac:dyDescent="0.25">
      <c r="L848" t="s">
        <v>1571</v>
      </c>
      <c r="M848" t="s">
        <v>37</v>
      </c>
      <c r="N848" t="s">
        <v>1570</v>
      </c>
    </row>
    <row r="849" spans="12:14" x14ac:dyDescent="0.25">
      <c r="L849" t="s">
        <v>1572</v>
      </c>
      <c r="M849" t="s">
        <v>37</v>
      </c>
      <c r="N849" t="s">
        <v>225</v>
      </c>
    </row>
    <row r="850" spans="12:14" x14ac:dyDescent="0.25">
      <c r="L850" t="s">
        <v>1573</v>
      </c>
      <c r="M850" t="s">
        <v>37</v>
      </c>
      <c r="N850" t="s">
        <v>227</v>
      </c>
    </row>
    <row r="851" spans="12:14" x14ac:dyDescent="0.25">
      <c r="L851" t="s">
        <v>1575</v>
      </c>
      <c r="M851" t="s">
        <v>37</v>
      </c>
      <c r="N851" t="s">
        <v>1574</v>
      </c>
    </row>
    <row r="852" spans="12:14" x14ac:dyDescent="0.25">
      <c r="L852" t="s">
        <v>1576</v>
      </c>
      <c r="M852" t="s">
        <v>37</v>
      </c>
      <c r="N852" t="s">
        <v>1014</v>
      </c>
    </row>
    <row r="853" spans="12:14" x14ac:dyDescent="0.25">
      <c r="L853" t="s">
        <v>1578</v>
      </c>
      <c r="M853" t="s">
        <v>37</v>
      </c>
      <c r="N853" t="s">
        <v>1577</v>
      </c>
    </row>
    <row r="854" spans="12:14" x14ac:dyDescent="0.25">
      <c r="L854" t="s">
        <v>1579</v>
      </c>
      <c r="M854" t="s">
        <v>37</v>
      </c>
      <c r="N854" t="s">
        <v>231</v>
      </c>
    </row>
    <row r="855" spans="12:14" x14ac:dyDescent="0.25">
      <c r="L855" t="s">
        <v>1580</v>
      </c>
      <c r="M855" t="s">
        <v>37</v>
      </c>
      <c r="N855" t="s">
        <v>233</v>
      </c>
    </row>
    <row r="856" spans="12:14" x14ac:dyDescent="0.25">
      <c r="L856" t="s">
        <v>1582</v>
      </c>
      <c r="M856" t="s">
        <v>37</v>
      </c>
      <c r="N856" t="s">
        <v>1581</v>
      </c>
    </row>
    <row r="857" spans="12:14" x14ac:dyDescent="0.25">
      <c r="L857" t="s">
        <v>1584</v>
      </c>
      <c r="M857" t="s">
        <v>37</v>
      </c>
      <c r="N857" t="s">
        <v>1583</v>
      </c>
    </row>
    <row r="858" spans="12:14" x14ac:dyDescent="0.25">
      <c r="L858" t="s">
        <v>1585</v>
      </c>
      <c r="M858" t="s">
        <v>37</v>
      </c>
      <c r="N858" t="s">
        <v>812</v>
      </c>
    </row>
    <row r="859" spans="12:14" x14ac:dyDescent="0.25">
      <c r="L859" t="s">
        <v>1587</v>
      </c>
      <c r="M859" t="s">
        <v>37</v>
      </c>
      <c r="N859" t="s">
        <v>1586</v>
      </c>
    </row>
    <row r="860" spans="12:14" x14ac:dyDescent="0.25">
      <c r="L860" t="s">
        <v>1589</v>
      </c>
      <c r="M860" t="s">
        <v>37</v>
      </c>
      <c r="N860" t="s">
        <v>1588</v>
      </c>
    </row>
    <row r="861" spans="12:14" x14ac:dyDescent="0.25">
      <c r="L861" t="s">
        <v>1591</v>
      </c>
      <c r="M861" t="s">
        <v>37</v>
      </c>
      <c r="N861" t="s">
        <v>1590</v>
      </c>
    </row>
    <row r="862" spans="12:14" x14ac:dyDescent="0.25">
      <c r="L862" t="s">
        <v>1593</v>
      </c>
      <c r="M862" t="s">
        <v>37</v>
      </c>
      <c r="N862" t="s">
        <v>1592</v>
      </c>
    </row>
    <row r="863" spans="12:14" x14ac:dyDescent="0.25">
      <c r="L863" t="s">
        <v>1594</v>
      </c>
      <c r="M863" t="s">
        <v>37</v>
      </c>
      <c r="N863" t="s">
        <v>439</v>
      </c>
    </row>
    <row r="864" spans="12:14" x14ac:dyDescent="0.25">
      <c r="L864" t="s">
        <v>1596</v>
      </c>
      <c r="M864" t="s">
        <v>37</v>
      </c>
      <c r="N864" t="s">
        <v>1595</v>
      </c>
    </row>
    <row r="865" spans="12:14" x14ac:dyDescent="0.25">
      <c r="L865" t="s">
        <v>1598</v>
      </c>
      <c r="M865" t="s">
        <v>37</v>
      </c>
      <c r="N865" t="s">
        <v>1597</v>
      </c>
    </row>
    <row r="866" spans="12:14" x14ac:dyDescent="0.25">
      <c r="L866" t="s">
        <v>1600</v>
      </c>
      <c r="M866" t="s">
        <v>37</v>
      </c>
      <c r="N866" t="s">
        <v>1599</v>
      </c>
    </row>
    <row r="867" spans="12:14" x14ac:dyDescent="0.25">
      <c r="L867" t="s">
        <v>1602</v>
      </c>
      <c r="M867" t="s">
        <v>37</v>
      </c>
      <c r="N867" t="s">
        <v>1601</v>
      </c>
    </row>
    <row r="868" spans="12:14" x14ac:dyDescent="0.25">
      <c r="L868" t="s">
        <v>1603</v>
      </c>
      <c r="M868" t="s">
        <v>37</v>
      </c>
      <c r="N868" t="s">
        <v>452</v>
      </c>
    </row>
    <row r="869" spans="12:14" x14ac:dyDescent="0.25">
      <c r="L869" t="s">
        <v>1604</v>
      </c>
      <c r="M869" t="s">
        <v>37</v>
      </c>
      <c r="N869" t="s">
        <v>249</v>
      </c>
    </row>
    <row r="870" spans="12:14" x14ac:dyDescent="0.25">
      <c r="L870" t="s">
        <v>1606</v>
      </c>
      <c r="M870" t="s">
        <v>37</v>
      </c>
      <c r="N870" t="s">
        <v>1605</v>
      </c>
    </row>
    <row r="871" spans="12:14" x14ac:dyDescent="0.25">
      <c r="L871" t="s">
        <v>1608</v>
      </c>
      <c r="M871" t="s">
        <v>37</v>
      </c>
      <c r="N871" t="s">
        <v>1607</v>
      </c>
    </row>
    <row r="872" spans="12:14" x14ac:dyDescent="0.25">
      <c r="L872" t="s">
        <v>1610</v>
      </c>
      <c r="M872" t="s">
        <v>37</v>
      </c>
      <c r="N872" t="s">
        <v>1609</v>
      </c>
    </row>
    <row r="873" spans="12:14" x14ac:dyDescent="0.25">
      <c r="L873" t="s">
        <v>1611</v>
      </c>
      <c r="M873" t="s">
        <v>37</v>
      </c>
      <c r="N873" t="s">
        <v>836</v>
      </c>
    </row>
    <row r="874" spans="12:14" x14ac:dyDescent="0.25">
      <c r="L874" t="s">
        <v>1612</v>
      </c>
      <c r="M874" t="s">
        <v>37</v>
      </c>
      <c r="N874" t="s">
        <v>464</v>
      </c>
    </row>
    <row r="875" spans="12:14" x14ac:dyDescent="0.25">
      <c r="L875" t="s">
        <v>1613</v>
      </c>
      <c r="M875" t="s">
        <v>37</v>
      </c>
      <c r="N875" t="s">
        <v>466</v>
      </c>
    </row>
    <row r="876" spans="12:14" x14ac:dyDescent="0.25">
      <c r="L876" t="s">
        <v>1615</v>
      </c>
      <c r="M876" t="s">
        <v>37</v>
      </c>
      <c r="N876" t="s">
        <v>1614</v>
      </c>
    </row>
    <row r="877" spans="12:14" x14ac:dyDescent="0.25">
      <c r="L877" t="s">
        <v>1616</v>
      </c>
      <c r="M877" t="s">
        <v>37</v>
      </c>
      <c r="N877" t="s">
        <v>1094</v>
      </c>
    </row>
    <row r="878" spans="12:14" x14ac:dyDescent="0.25">
      <c r="L878" t="s">
        <v>1617</v>
      </c>
      <c r="M878" t="s">
        <v>37</v>
      </c>
      <c r="N878" t="s">
        <v>126</v>
      </c>
    </row>
    <row r="879" spans="12:14" x14ac:dyDescent="0.25">
      <c r="L879" t="s">
        <v>1618</v>
      </c>
      <c r="M879" t="s">
        <v>37</v>
      </c>
      <c r="N879" t="s">
        <v>1097</v>
      </c>
    </row>
    <row r="880" spans="12:14" x14ac:dyDescent="0.25">
      <c r="L880" t="s">
        <v>1619</v>
      </c>
      <c r="M880" t="s">
        <v>37</v>
      </c>
      <c r="N880" t="s">
        <v>1099</v>
      </c>
    </row>
    <row r="881" spans="12:14" x14ac:dyDescent="0.25">
      <c r="L881" t="s">
        <v>1620</v>
      </c>
      <c r="M881" t="s">
        <v>37</v>
      </c>
      <c r="N881" t="s">
        <v>1350</v>
      </c>
    </row>
    <row r="882" spans="12:14" x14ac:dyDescent="0.25">
      <c r="L882" t="s">
        <v>1622</v>
      </c>
      <c r="M882" t="s">
        <v>37</v>
      </c>
      <c r="N882" t="s">
        <v>1621</v>
      </c>
    </row>
    <row r="883" spans="12:14" x14ac:dyDescent="0.25">
      <c r="L883" t="s">
        <v>1624</v>
      </c>
      <c r="M883" t="s">
        <v>37</v>
      </c>
      <c r="N883" t="s">
        <v>1623</v>
      </c>
    </row>
    <row r="884" spans="12:14" x14ac:dyDescent="0.25">
      <c r="L884" t="s">
        <v>1625</v>
      </c>
      <c r="M884" t="s">
        <v>37</v>
      </c>
      <c r="N884" t="s">
        <v>1111</v>
      </c>
    </row>
    <row r="885" spans="12:14" x14ac:dyDescent="0.25">
      <c r="L885" t="s">
        <v>1627</v>
      </c>
      <c r="M885" t="s">
        <v>37</v>
      </c>
      <c r="N885" t="s">
        <v>1626</v>
      </c>
    </row>
    <row r="886" spans="12:14" x14ac:dyDescent="0.25">
      <c r="L886" t="s">
        <v>1628</v>
      </c>
      <c r="M886" t="s">
        <v>38</v>
      </c>
      <c r="N886" t="s">
        <v>1355</v>
      </c>
    </row>
    <row r="887" spans="12:14" x14ac:dyDescent="0.25">
      <c r="L887" t="s">
        <v>1630</v>
      </c>
      <c r="M887" t="s">
        <v>38</v>
      </c>
      <c r="N887" t="s">
        <v>1629</v>
      </c>
    </row>
    <row r="888" spans="12:14" x14ac:dyDescent="0.25">
      <c r="L888" t="s">
        <v>1632</v>
      </c>
      <c r="M888" t="s">
        <v>38</v>
      </c>
      <c r="N888" t="s">
        <v>1631</v>
      </c>
    </row>
    <row r="889" spans="12:14" x14ac:dyDescent="0.25">
      <c r="L889" t="s">
        <v>1634</v>
      </c>
      <c r="M889" t="s">
        <v>38</v>
      </c>
      <c r="N889" t="s">
        <v>1633</v>
      </c>
    </row>
    <row r="890" spans="12:14" x14ac:dyDescent="0.25">
      <c r="L890" t="s">
        <v>1636</v>
      </c>
      <c r="M890" t="s">
        <v>38</v>
      </c>
      <c r="N890" t="s">
        <v>1635</v>
      </c>
    </row>
    <row r="891" spans="12:14" x14ac:dyDescent="0.25">
      <c r="L891" t="s">
        <v>1638</v>
      </c>
      <c r="M891" t="s">
        <v>38</v>
      </c>
      <c r="N891" t="s">
        <v>1637</v>
      </c>
    </row>
    <row r="892" spans="12:14" x14ac:dyDescent="0.25">
      <c r="L892" t="s">
        <v>1639</v>
      </c>
      <c r="M892" t="s">
        <v>38</v>
      </c>
      <c r="N892" t="s">
        <v>1204</v>
      </c>
    </row>
    <row r="893" spans="12:14" x14ac:dyDescent="0.25">
      <c r="L893" t="s">
        <v>1640</v>
      </c>
      <c r="M893" t="s">
        <v>38</v>
      </c>
      <c r="N893" t="s">
        <v>145</v>
      </c>
    </row>
    <row r="894" spans="12:14" x14ac:dyDescent="0.25">
      <c r="L894" t="s">
        <v>1642</v>
      </c>
      <c r="M894" t="s">
        <v>38</v>
      </c>
      <c r="N894" t="s">
        <v>1641</v>
      </c>
    </row>
    <row r="895" spans="12:14" x14ac:dyDescent="0.25">
      <c r="L895" t="s">
        <v>1644</v>
      </c>
      <c r="M895" t="s">
        <v>38</v>
      </c>
      <c r="N895" t="s">
        <v>1643</v>
      </c>
    </row>
    <row r="896" spans="12:14" x14ac:dyDescent="0.25">
      <c r="L896" t="s">
        <v>1645</v>
      </c>
      <c r="M896" t="s">
        <v>38</v>
      </c>
      <c r="N896" t="s">
        <v>151</v>
      </c>
    </row>
    <row r="897" spans="12:14" x14ac:dyDescent="0.25">
      <c r="L897" t="s">
        <v>1646</v>
      </c>
      <c r="M897" t="s">
        <v>38</v>
      </c>
      <c r="N897" t="s">
        <v>605</v>
      </c>
    </row>
    <row r="898" spans="12:14" x14ac:dyDescent="0.25">
      <c r="L898" t="s">
        <v>1647</v>
      </c>
      <c r="M898" t="s">
        <v>38</v>
      </c>
      <c r="N898" t="s">
        <v>362</v>
      </c>
    </row>
    <row r="899" spans="12:14" x14ac:dyDescent="0.25">
      <c r="L899" t="s">
        <v>1648</v>
      </c>
      <c r="M899" t="s">
        <v>38</v>
      </c>
      <c r="N899" t="s">
        <v>159</v>
      </c>
    </row>
    <row r="900" spans="12:14" x14ac:dyDescent="0.25">
      <c r="L900" t="s">
        <v>1650</v>
      </c>
      <c r="M900" t="s">
        <v>38</v>
      </c>
      <c r="N900" t="s">
        <v>1649</v>
      </c>
    </row>
    <row r="901" spans="12:14" x14ac:dyDescent="0.25">
      <c r="L901" t="s">
        <v>1652</v>
      </c>
      <c r="M901" t="s">
        <v>38</v>
      </c>
      <c r="N901" t="s">
        <v>1651</v>
      </c>
    </row>
    <row r="902" spans="12:14" x14ac:dyDescent="0.25">
      <c r="L902" t="s">
        <v>1654</v>
      </c>
      <c r="M902" t="s">
        <v>38</v>
      </c>
      <c r="N902" t="s">
        <v>1653</v>
      </c>
    </row>
    <row r="903" spans="12:14" x14ac:dyDescent="0.25">
      <c r="L903" t="s">
        <v>1656</v>
      </c>
      <c r="M903" t="s">
        <v>38</v>
      </c>
      <c r="N903" t="s">
        <v>1655</v>
      </c>
    </row>
    <row r="904" spans="12:14" x14ac:dyDescent="0.25">
      <c r="L904" t="s">
        <v>1657</v>
      </c>
      <c r="M904" t="s">
        <v>38</v>
      </c>
      <c r="N904" t="s">
        <v>374</v>
      </c>
    </row>
    <row r="905" spans="12:14" x14ac:dyDescent="0.25">
      <c r="L905" t="s">
        <v>1658</v>
      </c>
      <c r="M905" t="s">
        <v>38</v>
      </c>
      <c r="N905" t="s">
        <v>918</v>
      </c>
    </row>
    <row r="906" spans="12:14" x14ac:dyDescent="0.25">
      <c r="L906" t="s">
        <v>1659</v>
      </c>
      <c r="M906" t="s">
        <v>38</v>
      </c>
      <c r="N906" t="s">
        <v>1527</v>
      </c>
    </row>
    <row r="907" spans="12:14" x14ac:dyDescent="0.25">
      <c r="L907" t="s">
        <v>1661</v>
      </c>
      <c r="M907" t="s">
        <v>38</v>
      </c>
      <c r="N907" t="s">
        <v>1660</v>
      </c>
    </row>
    <row r="908" spans="12:14" x14ac:dyDescent="0.25">
      <c r="L908" t="s">
        <v>1662</v>
      </c>
      <c r="M908" t="s">
        <v>38</v>
      </c>
      <c r="N908" t="s">
        <v>623</v>
      </c>
    </row>
    <row r="909" spans="12:14" x14ac:dyDescent="0.25">
      <c r="L909" t="s">
        <v>1663</v>
      </c>
      <c r="M909" t="s">
        <v>38</v>
      </c>
      <c r="N909" t="s">
        <v>1234</v>
      </c>
    </row>
    <row r="910" spans="12:14" x14ac:dyDescent="0.25">
      <c r="L910" t="s">
        <v>1665</v>
      </c>
      <c r="M910" t="s">
        <v>38</v>
      </c>
      <c r="N910" t="s">
        <v>1664</v>
      </c>
    </row>
    <row r="911" spans="12:14" x14ac:dyDescent="0.25">
      <c r="L911" t="s">
        <v>1667</v>
      </c>
      <c r="M911" t="s">
        <v>38</v>
      </c>
      <c r="N911" t="s">
        <v>1666</v>
      </c>
    </row>
    <row r="912" spans="12:14" x14ac:dyDescent="0.25">
      <c r="L912" t="s">
        <v>1669</v>
      </c>
      <c r="M912" t="s">
        <v>38</v>
      </c>
      <c r="N912" t="s">
        <v>1668</v>
      </c>
    </row>
    <row r="913" spans="12:14" x14ac:dyDescent="0.25">
      <c r="L913" t="s">
        <v>1671</v>
      </c>
      <c r="M913" t="s">
        <v>38</v>
      </c>
      <c r="N913" t="s">
        <v>1670</v>
      </c>
    </row>
    <row r="914" spans="12:14" x14ac:dyDescent="0.25">
      <c r="L914" t="s">
        <v>1672</v>
      </c>
      <c r="M914" t="s">
        <v>38</v>
      </c>
      <c r="N914" t="s">
        <v>1238</v>
      </c>
    </row>
    <row r="915" spans="12:14" x14ac:dyDescent="0.25">
      <c r="L915" t="s">
        <v>1673</v>
      </c>
      <c r="M915" t="s">
        <v>38</v>
      </c>
      <c r="N915" t="s">
        <v>191</v>
      </c>
    </row>
    <row r="916" spans="12:14" x14ac:dyDescent="0.25">
      <c r="L916" t="s">
        <v>1675</v>
      </c>
      <c r="M916" t="s">
        <v>38</v>
      </c>
      <c r="N916" t="s">
        <v>1674</v>
      </c>
    </row>
    <row r="917" spans="12:14" x14ac:dyDescent="0.25">
      <c r="L917" t="s">
        <v>1677</v>
      </c>
      <c r="M917" t="s">
        <v>38</v>
      </c>
      <c r="N917" t="s">
        <v>1676</v>
      </c>
    </row>
    <row r="918" spans="12:14" x14ac:dyDescent="0.25">
      <c r="L918" t="s">
        <v>1678</v>
      </c>
      <c r="M918" t="s">
        <v>38</v>
      </c>
      <c r="N918" t="s">
        <v>324</v>
      </c>
    </row>
    <row r="919" spans="12:14" x14ac:dyDescent="0.25">
      <c r="L919" t="s">
        <v>1679</v>
      </c>
      <c r="M919" t="s">
        <v>38</v>
      </c>
      <c r="N919" t="s">
        <v>392</v>
      </c>
    </row>
    <row r="920" spans="12:14" x14ac:dyDescent="0.25">
      <c r="L920" t="s">
        <v>1681</v>
      </c>
      <c r="M920" t="s">
        <v>38</v>
      </c>
      <c r="N920" t="s">
        <v>1680</v>
      </c>
    </row>
    <row r="921" spans="12:14" x14ac:dyDescent="0.25">
      <c r="L921" t="s">
        <v>1683</v>
      </c>
      <c r="M921" t="s">
        <v>38</v>
      </c>
      <c r="N921" t="s">
        <v>1682</v>
      </c>
    </row>
    <row r="922" spans="12:14" x14ac:dyDescent="0.25">
      <c r="L922" t="s">
        <v>1685</v>
      </c>
      <c r="M922" t="s">
        <v>38</v>
      </c>
      <c r="N922" t="s">
        <v>1684</v>
      </c>
    </row>
    <row r="923" spans="12:14" x14ac:dyDescent="0.25">
      <c r="L923" t="s">
        <v>1686</v>
      </c>
      <c r="M923" t="s">
        <v>38</v>
      </c>
      <c r="N923" t="s">
        <v>771</v>
      </c>
    </row>
    <row r="924" spans="12:14" x14ac:dyDescent="0.25">
      <c r="L924" t="s">
        <v>1688</v>
      </c>
      <c r="M924" t="s">
        <v>38</v>
      </c>
      <c r="N924" t="s">
        <v>1687</v>
      </c>
    </row>
    <row r="925" spans="12:14" x14ac:dyDescent="0.25">
      <c r="L925" t="s">
        <v>1690</v>
      </c>
      <c r="M925" t="s">
        <v>38</v>
      </c>
      <c r="N925" t="s">
        <v>1689</v>
      </c>
    </row>
    <row r="926" spans="12:14" x14ac:dyDescent="0.25">
      <c r="L926" t="s">
        <v>1692</v>
      </c>
      <c r="M926" t="s">
        <v>38</v>
      </c>
      <c r="N926" t="s">
        <v>1691</v>
      </c>
    </row>
    <row r="927" spans="12:14" x14ac:dyDescent="0.25">
      <c r="L927" t="s">
        <v>1694</v>
      </c>
      <c r="M927" t="s">
        <v>38</v>
      </c>
      <c r="N927" t="s">
        <v>1693</v>
      </c>
    </row>
    <row r="928" spans="12:14" x14ac:dyDescent="0.25">
      <c r="L928" t="s">
        <v>1695</v>
      </c>
      <c r="M928" t="s">
        <v>38</v>
      </c>
      <c r="N928" t="s">
        <v>203</v>
      </c>
    </row>
    <row r="929" spans="12:14" x14ac:dyDescent="0.25">
      <c r="L929" t="s">
        <v>1696</v>
      </c>
      <c r="M929" t="s">
        <v>38</v>
      </c>
      <c r="N929" t="s">
        <v>205</v>
      </c>
    </row>
    <row r="930" spans="12:14" x14ac:dyDescent="0.25">
      <c r="L930" t="s">
        <v>1698</v>
      </c>
      <c r="M930" t="s">
        <v>38</v>
      </c>
      <c r="N930" t="s">
        <v>1697</v>
      </c>
    </row>
    <row r="931" spans="12:14" x14ac:dyDescent="0.25">
      <c r="L931" t="s">
        <v>1699</v>
      </c>
      <c r="M931" t="s">
        <v>38</v>
      </c>
      <c r="N931" t="s">
        <v>407</v>
      </c>
    </row>
    <row r="932" spans="12:14" x14ac:dyDescent="0.25">
      <c r="L932" t="s">
        <v>1701</v>
      </c>
      <c r="M932" t="s">
        <v>38</v>
      </c>
      <c r="N932" t="s">
        <v>1700</v>
      </c>
    </row>
    <row r="933" spans="12:14" x14ac:dyDescent="0.25">
      <c r="L933" t="s">
        <v>1703</v>
      </c>
      <c r="M933" t="s">
        <v>38</v>
      </c>
      <c r="N933" t="s">
        <v>1702</v>
      </c>
    </row>
    <row r="934" spans="12:14" x14ac:dyDescent="0.25">
      <c r="L934" t="s">
        <v>1704</v>
      </c>
      <c r="M934" t="s">
        <v>38</v>
      </c>
      <c r="N934" t="s">
        <v>647</v>
      </c>
    </row>
    <row r="935" spans="12:14" x14ac:dyDescent="0.25">
      <c r="L935" t="s">
        <v>1706</v>
      </c>
      <c r="M935" t="s">
        <v>38</v>
      </c>
      <c r="N935" t="s">
        <v>1705</v>
      </c>
    </row>
    <row r="936" spans="12:14" x14ac:dyDescent="0.25">
      <c r="L936" t="s">
        <v>1708</v>
      </c>
      <c r="M936" t="s">
        <v>38</v>
      </c>
      <c r="N936" t="s">
        <v>1707</v>
      </c>
    </row>
    <row r="937" spans="12:14" x14ac:dyDescent="0.25">
      <c r="L937" t="s">
        <v>1710</v>
      </c>
      <c r="M937" t="s">
        <v>38</v>
      </c>
      <c r="N937" t="s">
        <v>1709</v>
      </c>
    </row>
    <row r="938" spans="12:14" x14ac:dyDescent="0.25">
      <c r="L938" t="s">
        <v>1711</v>
      </c>
      <c r="M938" t="s">
        <v>38</v>
      </c>
      <c r="N938" t="s">
        <v>413</v>
      </c>
    </row>
    <row r="939" spans="12:14" x14ac:dyDescent="0.25">
      <c r="L939" t="s">
        <v>1712</v>
      </c>
      <c r="M939" t="s">
        <v>38</v>
      </c>
      <c r="N939" t="s">
        <v>1561</v>
      </c>
    </row>
    <row r="940" spans="12:14" x14ac:dyDescent="0.25">
      <c r="L940" t="s">
        <v>1713</v>
      </c>
      <c r="M940" t="s">
        <v>38</v>
      </c>
      <c r="N940" t="s">
        <v>417</v>
      </c>
    </row>
    <row r="941" spans="12:14" x14ac:dyDescent="0.25">
      <c r="L941" t="s">
        <v>1714</v>
      </c>
      <c r="M941" t="s">
        <v>38</v>
      </c>
      <c r="N941" t="s">
        <v>1567</v>
      </c>
    </row>
    <row r="942" spans="12:14" x14ac:dyDescent="0.25">
      <c r="L942" t="s">
        <v>1716</v>
      </c>
      <c r="M942" t="s">
        <v>38</v>
      </c>
      <c r="N942" t="s">
        <v>1715</v>
      </c>
    </row>
    <row r="943" spans="12:14" x14ac:dyDescent="0.25">
      <c r="L943" t="s">
        <v>1717</v>
      </c>
      <c r="M943" t="s">
        <v>38</v>
      </c>
      <c r="N943" t="s">
        <v>225</v>
      </c>
    </row>
    <row r="944" spans="12:14" x14ac:dyDescent="0.25">
      <c r="L944" t="s">
        <v>1718</v>
      </c>
      <c r="M944" t="s">
        <v>38</v>
      </c>
      <c r="N944" t="s">
        <v>227</v>
      </c>
    </row>
    <row r="945" spans="12:14" x14ac:dyDescent="0.25">
      <c r="L945" t="s">
        <v>1720</v>
      </c>
      <c r="M945" t="s">
        <v>38</v>
      </c>
      <c r="N945" t="s">
        <v>1719</v>
      </c>
    </row>
    <row r="946" spans="12:14" x14ac:dyDescent="0.25">
      <c r="L946" t="s">
        <v>1721</v>
      </c>
      <c r="M946" t="s">
        <v>38</v>
      </c>
      <c r="N946" t="s">
        <v>1422</v>
      </c>
    </row>
    <row r="947" spans="12:14" x14ac:dyDescent="0.25">
      <c r="L947" t="s">
        <v>1722</v>
      </c>
      <c r="M947" t="s">
        <v>38</v>
      </c>
      <c r="N947" t="s">
        <v>1014</v>
      </c>
    </row>
    <row r="948" spans="12:14" x14ac:dyDescent="0.25">
      <c r="L948" t="s">
        <v>1723</v>
      </c>
      <c r="M948" t="s">
        <v>38</v>
      </c>
      <c r="N948" t="s">
        <v>233</v>
      </c>
    </row>
    <row r="949" spans="12:14" x14ac:dyDescent="0.25">
      <c r="L949" t="s">
        <v>1725</v>
      </c>
      <c r="M949" t="s">
        <v>38</v>
      </c>
      <c r="N949" t="s">
        <v>1724</v>
      </c>
    </row>
    <row r="950" spans="12:14" x14ac:dyDescent="0.25">
      <c r="L950" t="s">
        <v>1727</v>
      </c>
      <c r="M950" t="s">
        <v>38</v>
      </c>
      <c r="N950" t="s">
        <v>1726</v>
      </c>
    </row>
    <row r="951" spans="12:14" x14ac:dyDescent="0.25">
      <c r="L951" t="s">
        <v>1729</v>
      </c>
      <c r="M951" t="s">
        <v>38</v>
      </c>
      <c r="N951" t="s">
        <v>1728</v>
      </c>
    </row>
    <row r="952" spans="12:14" x14ac:dyDescent="0.25">
      <c r="L952" t="s">
        <v>1731</v>
      </c>
      <c r="M952" t="s">
        <v>38</v>
      </c>
      <c r="N952" t="s">
        <v>1730</v>
      </c>
    </row>
    <row r="953" spans="12:14" x14ac:dyDescent="0.25">
      <c r="L953" t="s">
        <v>1733</v>
      </c>
      <c r="M953" t="s">
        <v>38</v>
      </c>
      <c r="N953" t="s">
        <v>1732</v>
      </c>
    </row>
    <row r="954" spans="12:14" x14ac:dyDescent="0.25">
      <c r="L954" t="s">
        <v>1735</v>
      </c>
      <c r="M954" t="s">
        <v>38</v>
      </c>
      <c r="N954" t="s">
        <v>1734</v>
      </c>
    </row>
    <row r="955" spans="12:14" x14ac:dyDescent="0.25">
      <c r="L955" t="s">
        <v>1737</v>
      </c>
      <c r="M955" t="s">
        <v>38</v>
      </c>
      <c r="N955" t="s">
        <v>1736</v>
      </c>
    </row>
    <row r="956" spans="12:14" x14ac:dyDescent="0.25">
      <c r="L956" t="s">
        <v>1739</v>
      </c>
      <c r="M956" t="s">
        <v>38</v>
      </c>
      <c r="N956" t="s">
        <v>1738</v>
      </c>
    </row>
    <row r="957" spans="12:14" x14ac:dyDescent="0.25">
      <c r="L957" t="s">
        <v>1741</v>
      </c>
      <c r="M957" t="s">
        <v>38</v>
      </c>
      <c r="N957" t="s">
        <v>1740</v>
      </c>
    </row>
    <row r="958" spans="12:14" x14ac:dyDescent="0.25">
      <c r="L958" t="s">
        <v>1743</v>
      </c>
      <c r="M958" t="s">
        <v>38</v>
      </c>
      <c r="N958" t="s">
        <v>1742</v>
      </c>
    </row>
    <row r="959" spans="12:14" x14ac:dyDescent="0.25">
      <c r="L959" t="s">
        <v>1744</v>
      </c>
      <c r="M959" t="s">
        <v>38</v>
      </c>
      <c r="N959" t="s">
        <v>434</v>
      </c>
    </row>
    <row r="960" spans="12:14" x14ac:dyDescent="0.25">
      <c r="L960" t="s">
        <v>1746</v>
      </c>
      <c r="M960" t="s">
        <v>38</v>
      </c>
      <c r="N960" t="s">
        <v>1745</v>
      </c>
    </row>
    <row r="961" spans="12:14" x14ac:dyDescent="0.25">
      <c r="L961" t="s">
        <v>1748</v>
      </c>
      <c r="M961" t="s">
        <v>38</v>
      </c>
      <c r="N961" t="s">
        <v>1747</v>
      </c>
    </row>
    <row r="962" spans="12:14" x14ac:dyDescent="0.25">
      <c r="L962" t="s">
        <v>1750</v>
      </c>
      <c r="M962" t="s">
        <v>38</v>
      </c>
      <c r="N962" t="s">
        <v>1749</v>
      </c>
    </row>
    <row r="963" spans="12:14" x14ac:dyDescent="0.25">
      <c r="L963" t="s">
        <v>1752</v>
      </c>
      <c r="M963" t="s">
        <v>38</v>
      </c>
      <c r="N963" t="s">
        <v>1751</v>
      </c>
    </row>
    <row r="964" spans="12:14" x14ac:dyDescent="0.25">
      <c r="L964" t="s">
        <v>1754</v>
      </c>
      <c r="M964" t="s">
        <v>38</v>
      </c>
      <c r="N964" t="s">
        <v>1753</v>
      </c>
    </row>
    <row r="965" spans="12:14" x14ac:dyDescent="0.25">
      <c r="L965" t="s">
        <v>1756</v>
      </c>
      <c r="M965" t="s">
        <v>38</v>
      </c>
      <c r="N965" t="s">
        <v>1755</v>
      </c>
    </row>
    <row r="966" spans="12:14" x14ac:dyDescent="0.25">
      <c r="L966" t="s">
        <v>1758</v>
      </c>
      <c r="M966" t="s">
        <v>38</v>
      </c>
      <c r="N966" t="s">
        <v>1757</v>
      </c>
    </row>
    <row r="967" spans="12:14" x14ac:dyDescent="0.25">
      <c r="L967" t="s">
        <v>1760</v>
      </c>
      <c r="M967" t="s">
        <v>38</v>
      </c>
      <c r="N967" t="s">
        <v>1759</v>
      </c>
    </row>
    <row r="968" spans="12:14" x14ac:dyDescent="0.25">
      <c r="L968" t="s">
        <v>1761</v>
      </c>
      <c r="M968" t="s">
        <v>38</v>
      </c>
      <c r="N968" t="s">
        <v>1447</v>
      </c>
    </row>
    <row r="969" spans="12:14" x14ac:dyDescent="0.25">
      <c r="L969" t="s">
        <v>1762</v>
      </c>
      <c r="M969" t="s">
        <v>38</v>
      </c>
      <c r="N969" t="s">
        <v>245</v>
      </c>
    </row>
    <row r="970" spans="12:14" x14ac:dyDescent="0.25">
      <c r="L970" t="s">
        <v>1763</v>
      </c>
      <c r="M970" t="s">
        <v>38</v>
      </c>
      <c r="N970" t="s">
        <v>450</v>
      </c>
    </row>
    <row r="971" spans="12:14" x14ac:dyDescent="0.25">
      <c r="L971" t="s">
        <v>1764</v>
      </c>
      <c r="M971" t="s">
        <v>38</v>
      </c>
      <c r="N971" t="s">
        <v>452</v>
      </c>
    </row>
    <row r="972" spans="12:14" x14ac:dyDescent="0.25">
      <c r="L972" t="s">
        <v>1765</v>
      </c>
      <c r="M972" t="s">
        <v>38</v>
      </c>
      <c r="N972" t="s">
        <v>696</v>
      </c>
    </row>
    <row r="973" spans="12:14" x14ac:dyDescent="0.25">
      <c r="L973" t="s">
        <v>1767</v>
      </c>
      <c r="M973" t="s">
        <v>38</v>
      </c>
      <c r="N973" t="s">
        <v>1766</v>
      </c>
    </row>
    <row r="974" spans="12:14" x14ac:dyDescent="0.25">
      <c r="L974" t="s">
        <v>1769</v>
      </c>
      <c r="M974" t="s">
        <v>38</v>
      </c>
      <c r="N974" t="s">
        <v>1768</v>
      </c>
    </row>
    <row r="975" spans="12:14" x14ac:dyDescent="0.25">
      <c r="L975" t="s">
        <v>1771</v>
      </c>
      <c r="M975" t="s">
        <v>38</v>
      </c>
      <c r="N975" t="s">
        <v>1770</v>
      </c>
    </row>
    <row r="976" spans="12:14" x14ac:dyDescent="0.25">
      <c r="L976" t="s">
        <v>1773</v>
      </c>
      <c r="M976" t="s">
        <v>38</v>
      </c>
      <c r="N976" t="s">
        <v>1772</v>
      </c>
    </row>
    <row r="977" spans="12:14" x14ac:dyDescent="0.25">
      <c r="L977" t="s">
        <v>1775</v>
      </c>
      <c r="M977" t="s">
        <v>38</v>
      </c>
      <c r="N977" t="s">
        <v>1774</v>
      </c>
    </row>
    <row r="978" spans="12:14" x14ac:dyDescent="0.25">
      <c r="L978" t="s">
        <v>1777</v>
      </c>
      <c r="M978" t="s">
        <v>38</v>
      </c>
      <c r="N978" t="s">
        <v>1776</v>
      </c>
    </row>
    <row r="979" spans="12:14" x14ac:dyDescent="0.25">
      <c r="L979" t="s">
        <v>1779</v>
      </c>
      <c r="M979" t="s">
        <v>38</v>
      </c>
      <c r="N979" t="s">
        <v>1778</v>
      </c>
    </row>
    <row r="980" spans="12:14" x14ac:dyDescent="0.25">
      <c r="L980" t="s">
        <v>1781</v>
      </c>
      <c r="M980" t="s">
        <v>38</v>
      </c>
      <c r="N980" t="s">
        <v>1780</v>
      </c>
    </row>
    <row r="981" spans="12:14" x14ac:dyDescent="0.25">
      <c r="L981" t="s">
        <v>1783</v>
      </c>
      <c r="M981" t="s">
        <v>38</v>
      </c>
      <c r="N981" t="s">
        <v>1782</v>
      </c>
    </row>
    <row r="982" spans="12:14" x14ac:dyDescent="0.25">
      <c r="L982" t="s">
        <v>1784</v>
      </c>
      <c r="M982" t="s">
        <v>38</v>
      </c>
      <c r="N982" t="s">
        <v>1071</v>
      </c>
    </row>
    <row r="983" spans="12:14" x14ac:dyDescent="0.25">
      <c r="L983" t="s">
        <v>1786</v>
      </c>
      <c r="M983" t="s">
        <v>38</v>
      </c>
      <c r="N983" t="s">
        <v>1785</v>
      </c>
    </row>
    <row r="984" spans="12:14" x14ac:dyDescent="0.25">
      <c r="L984" t="s">
        <v>1788</v>
      </c>
      <c r="M984" t="s">
        <v>38</v>
      </c>
      <c r="N984" t="s">
        <v>1787</v>
      </c>
    </row>
    <row r="985" spans="12:14" x14ac:dyDescent="0.25">
      <c r="L985" t="s">
        <v>1790</v>
      </c>
      <c r="M985" t="s">
        <v>38</v>
      </c>
      <c r="N985" t="s">
        <v>1789</v>
      </c>
    </row>
    <row r="986" spans="12:14" x14ac:dyDescent="0.25">
      <c r="L986" t="s">
        <v>1791</v>
      </c>
      <c r="M986" t="s">
        <v>38</v>
      </c>
      <c r="N986" t="s">
        <v>126</v>
      </c>
    </row>
    <row r="987" spans="12:14" x14ac:dyDescent="0.25">
      <c r="L987" t="s">
        <v>1793</v>
      </c>
      <c r="M987" t="s">
        <v>38</v>
      </c>
      <c r="N987" t="s">
        <v>1792</v>
      </c>
    </row>
    <row r="988" spans="12:14" x14ac:dyDescent="0.25">
      <c r="L988" t="s">
        <v>1795</v>
      </c>
      <c r="M988" t="s">
        <v>38</v>
      </c>
      <c r="N988" t="s">
        <v>1794</v>
      </c>
    </row>
    <row r="989" spans="12:14" x14ac:dyDescent="0.25">
      <c r="L989" t="s">
        <v>1797</v>
      </c>
      <c r="M989" t="s">
        <v>38</v>
      </c>
      <c r="N989" t="s">
        <v>1796</v>
      </c>
    </row>
    <row r="990" spans="12:14" x14ac:dyDescent="0.25">
      <c r="L990" t="s">
        <v>1799</v>
      </c>
      <c r="M990" t="s">
        <v>38</v>
      </c>
      <c r="N990" t="s">
        <v>1798</v>
      </c>
    </row>
    <row r="991" spans="12:14" x14ac:dyDescent="0.25">
      <c r="L991" t="s">
        <v>1800</v>
      </c>
      <c r="M991" t="s">
        <v>39</v>
      </c>
      <c r="N991" t="s">
        <v>1485</v>
      </c>
    </row>
    <row r="992" spans="12:14" x14ac:dyDescent="0.25">
      <c r="L992" t="s">
        <v>1801</v>
      </c>
      <c r="M992" t="s">
        <v>39</v>
      </c>
      <c r="N992" t="s">
        <v>1355</v>
      </c>
    </row>
    <row r="993" spans="12:14" x14ac:dyDescent="0.25">
      <c r="L993" t="s">
        <v>1802</v>
      </c>
      <c r="M993" t="s">
        <v>39</v>
      </c>
      <c r="N993" t="s">
        <v>1629</v>
      </c>
    </row>
    <row r="994" spans="12:14" x14ac:dyDescent="0.25">
      <c r="L994" t="s">
        <v>1804</v>
      </c>
      <c r="M994" t="s">
        <v>39</v>
      </c>
      <c r="N994" t="s">
        <v>1803</v>
      </c>
    </row>
    <row r="995" spans="12:14" x14ac:dyDescent="0.25">
      <c r="L995" t="s">
        <v>1806</v>
      </c>
      <c r="M995" t="s">
        <v>39</v>
      </c>
      <c r="N995" t="s">
        <v>1805</v>
      </c>
    </row>
    <row r="996" spans="12:14" x14ac:dyDescent="0.25">
      <c r="L996" t="s">
        <v>1808</v>
      </c>
      <c r="M996" t="s">
        <v>39</v>
      </c>
      <c r="N996" t="s">
        <v>1807</v>
      </c>
    </row>
    <row r="997" spans="12:14" x14ac:dyDescent="0.25">
      <c r="L997" t="s">
        <v>1810</v>
      </c>
      <c r="M997" t="s">
        <v>39</v>
      </c>
      <c r="N997" t="s">
        <v>1809</v>
      </c>
    </row>
    <row r="998" spans="12:14" x14ac:dyDescent="0.25">
      <c r="L998" t="s">
        <v>1811</v>
      </c>
      <c r="M998" t="s">
        <v>39</v>
      </c>
      <c r="N998" t="s">
        <v>353</v>
      </c>
    </row>
    <row r="999" spans="12:14" x14ac:dyDescent="0.25">
      <c r="L999" t="s">
        <v>1812</v>
      </c>
      <c r="M999" t="s">
        <v>39</v>
      </c>
      <c r="N999" t="s">
        <v>1637</v>
      </c>
    </row>
    <row r="1000" spans="12:14" x14ac:dyDescent="0.25">
      <c r="L1000" t="s">
        <v>1814</v>
      </c>
      <c r="M1000" t="s">
        <v>39</v>
      </c>
      <c r="N1000" t="s">
        <v>1813</v>
      </c>
    </row>
    <row r="1001" spans="12:14" x14ac:dyDescent="0.25">
      <c r="L1001" t="s">
        <v>1816</v>
      </c>
      <c r="M1001" t="s">
        <v>39</v>
      </c>
      <c r="N1001" t="s">
        <v>1815</v>
      </c>
    </row>
    <row r="1002" spans="12:14" x14ac:dyDescent="0.25">
      <c r="L1002" t="s">
        <v>1818</v>
      </c>
      <c r="M1002" t="s">
        <v>39</v>
      </c>
      <c r="N1002" t="s">
        <v>1817</v>
      </c>
    </row>
    <row r="1003" spans="12:14" x14ac:dyDescent="0.25">
      <c r="L1003" t="s">
        <v>1820</v>
      </c>
      <c r="M1003" t="s">
        <v>39</v>
      </c>
      <c r="N1003" t="s">
        <v>1819</v>
      </c>
    </row>
    <row r="1004" spans="12:14" x14ac:dyDescent="0.25">
      <c r="L1004" t="s">
        <v>1822</v>
      </c>
      <c r="M1004" t="s">
        <v>39</v>
      </c>
      <c r="N1004" t="s">
        <v>1821</v>
      </c>
    </row>
    <row r="1005" spans="12:14" x14ac:dyDescent="0.25">
      <c r="L1005" t="s">
        <v>1824</v>
      </c>
      <c r="M1005" t="s">
        <v>39</v>
      </c>
      <c r="N1005" t="s">
        <v>1823</v>
      </c>
    </row>
    <row r="1006" spans="12:14" x14ac:dyDescent="0.25">
      <c r="L1006" t="s">
        <v>1825</v>
      </c>
      <c r="M1006" t="s">
        <v>39</v>
      </c>
      <c r="N1006" t="s">
        <v>145</v>
      </c>
    </row>
    <row r="1007" spans="12:14" x14ac:dyDescent="0.25">
      <c r="L1007" t="s">
        <v>1827</v>
      </c>
      <c r="M1007" t="s">
        <v>39</v>
      </c>
      <c r="N1007" t="s">
        <v>1826</v>
      </c>
    </row>
    <row r="1008" spans="12:14" x14ac:dyDescent="0.25">
      <c r="L1008" t="s">
        <v>1829</v>
      </c>
      <c r="M1008" t="s">
        <v>39</v>
      </c>
      <c r="N1008" t="s">
        <v>1828</v>
      </c>
    </row>
    <row r="1009" spans="12:14" x14ac:dyDescent="0.25">
      <c r="L1009" t="s">
        <v>1831</v>
      </c>
      <c r="M1009" t="s">
        <v>39</v>
      </c>
      <c r="N1009" t="s">
        <v>1830</v>
      </c>
    </row>
    <row r="1010" spans="12:14" x14ac:dyDescent="0.25">
      <c r="L1010" t="s">
        <v>1833</v>
      </c>
      <c r="M1010" t="s">
        <v>39</v>
      </c>
      <c r="N1010" t="s">
        <v>1832</v>
      </c>
    </row>
    <row r="1011" spans="12:14" x14ac:dyDescent="0.25">
      <c r="L1011" t="s">
        <v>1834</v>
      </c>
      <c r="M1011" t="s">
        <v>39</v>
      </c>
      <c r="N1011" t="s">
        <v>358</v>
      </c>
    </row>
    <row r="1012" spans="12:14" x14ac:dyDescent="0.25">
      <c r="L1012" t="s">
        <v>1836</v>
      </c>
      <c r="M1012" t="s">
        <v>39</v>
      </c>
      <c r="N1012" t="s">
        <v>1835</v>
      </c>
    </row>
    <row r="1013" spans="12:14" x14ac:dyDescent="0.25">
      <c r="L1013" t="s">
        <v>1838</v>
      </c>
      <c r="M1013" t="s">
        <v>39</v>
      </c>
      <c r="N1013" t="s">
        <v>1837</v>
      </c>
    </row>
    <row r="1014" spans="12:14" x14ac:dyDescent="0.25">
      <c r="L1014" t="s">
        <v>1839</v>
      </c>
      <c r="M1014" t="s">
        <v>39</v>
      </c>
      <c r="N1014" t="s">
        <v>1214</v>
      </c>
    </row>
    <row r="1015" spans="12:14" x14ac:dyDescent="0.25">
      <c r="L1015" t="s">
        <v>1840</v>
      </c>
      <c r="M1015" t="s">
        <v>39</v>
      </c>
      <c r="N1015" t="s">
        <v>362</v>
      </c>
    </row>
    <row r="1016" spans="12:14" x14ac:dyDescent="0.25">
      <c r="L1016" t="s">
        <v>1841</v>
      </c>
      <c r="M1016" t="s">
        <v>39</v>
      </c>
      <c r="N1016" t="s">
        <v>159</v>
      </c>
    </row>
    <row r="1017" spans="12:14" x14ac:dyDescent="0.25">
      <c r="L1017" t="s">
        <v>1842</v>
      </c>
      <c r="M1017" t="s">
        <v>39</v>
      </c>
      <c r="N1017" t="s">
        <v>1218</v>
      </c>
    </row>
    <row r="1018" spans="12:14" x14ac:dyDescent="0.25">
      <c r="L1018" t="s">
        <v>1843</v>
      </c>
      <c r="M1018" t="s">
        <v>39</v>
      </c>
      <c r="N1018" t="s">
        <v>376</v>
      </c>
    </row>
    <row r="1019" spans="12:14" x14ac:dyDescent="0.25">
      <c r="L1019" t="s">
        <v>1844</v>
      </c>
      <c r="M1019" t="s">
        <v>39</v>
      </c>
      <c r="N1019" t="s">
        <v>1224</v>
      </c>
    </row>
    <row r="1020" spans="12:14" x14ac:dyDescent="0.25">
      <c r="L1020" t="s">
        <v>1845</v>
      </c>
      <c r="M1020" t="s">
        <v>39</v>
      </c>
      <c r="N1020" t="s">
        <v>1370</v>
      </c>
    </row>
    <row r="1021" spans="12:14" x14ac:dyDescent="0.25">
      <c r="L1021" t="s">
        <v>1847</v>
      </c>
      <c r="M1021" t="s">
        <v>39</v>
      </c>
      <c r="N1021" t="s">
        <v>1846</v>
      </c>
    </row>
    <row r="1022" spans="12:14" x14ac:dyDescent="0.25">
      <c r="L1022" t="s">
        <v>1849</v>
      </c>
      <c r="M1022" t="s">
        <v>39</v>
      </c>
      <c r="N1022" t="s">
        <v>1848</v>
      </c>
    </row>
    <row r="1023" spans="12:14" x14ac:dyDescent="0.25">
      <c r="L1023" t="s">
        <v>1851</v>
      </c>
      <c r="M1023" t="s">
        <v>39</v>
      </c>
      <c r="N1023" t="s">
        <v>1850</v>
      </c>
    </row>
    <row r="1024" spans="12:14" x14ac:dyDescent="0.25">
      <c r="L1024" t="s">
        <v>1852</v>
      </c>
      <c r="M1024" t="s">
        <v>39</v>
      </c>
      <c r="N1024" t="s">
        <v>189</v>
      </c>
    </row>
    <row r="1025" spans="12:14" x14ac:dyDescent="0.25">
      <c r="L1025" t="s">
        <v>1854</v>
      </c>
      <c r="M1025" t="s">
        <v>39</v>
      </c>
      <c r="N1025" t="s">
        <v>1853</v>
      </c>
    </row>
    <row r="1026" spans="12:14" x14ac:dyDescent="0.25">
      <c r="L1026" t="s">
        <v>1855</v>
      </c>
      <c r="M1026" t="s">
        <v>39</v>
      </c>
      <c r="N1026" t="s">
        <v>943</v>
      </c>
    </row>
    <row r="1027" spans="12:14" x14ac:dyDescent="0.25">
      <c r="L1027" t="s">
        <v>1856</v>
      </c>
      <c r="M1027" t="s">
        <v>39</v>
      </c>
      <c r="N1027" t="s">
        <v>191</v>
      </c>
    </row>
    <row r="1028" spans="12:14" x14ac:dyDescent="0.25">
      <c r="L1028" t="s">
        <v>1857</v>
      </c>
      <c r="M1028" t="s">
        <v>39</v>
      </c>
      <c r="N1028" t="s">
        <v>388</v>
      </c>
    </row>
    <row r="1029" spans="12:14" x14ac:dyDescent="0.25">
      <c r="L1029" t="s">
        <v>1858</v>
      </c>
      <c r="M1029" t="s">
        <v>39</v>
      </c>
      <c r="N1029" t="s">
        <v>1242</v>
      </c>
    </row>
    <row r="1030" spans="12:14" x14ac:dyDescent="0.25">
      <c r="L1030" t="s">
        <v>1860</v>
      </c>
      <c r="M1030" t="s">
        <v>39</v>
      </c>
      <c r="N1030" t="s">
        <v>1859</v>
      </c>
    </row>
    <row r="1031" spans="12:14" x14ac:dyDescent="0.25">
      <c r="L1031" t="s">
        <v>1861</v>
      </c>
      <c r="M1031" t="s">
        <v>39</v>
      </c>
      <c r="N1031" t="s">
        <v>392</v>
      </c>
    </row>
    <row r="1032" spans="12:14" x14ac:dyDescent="0.25">
      <c r="L1032" t="s">
        <v>1863</v>
      </c>
      <c r="M1032" t="s">
        <v>39</v>
      </c>
      <c r="N1032" t="s">
        <v>1862</v>
      </c>
    </row>
    <row r="1033" spans="12:14" x14ac:dyDescent="0.25">
      <c r="L1033" t="s">
        <v>1865</v>
      </c>
      <c r="M1033" t="s">
        <v>39</v>
      </c>
      <c r="N1033" t="s">
        <v>1864</v>
      </c>
    </row>
    <row r="1034" spans="12:14" x14ac:dyDescent="0.25">
      <c r="L1034" t="s">
        <v>1867</v>
      </c>
      <c r="M1034" t="s">
        <v>39</v>
      </c>
      <c r="N1034" t="s">
        <v>1866</v>
      </c>
    </row>
    <row r="1035" spans="12:14" x14ac:dyDescent="0.25">
      <c r="L1035" t="s">
        <v>1869</v>
      </c>
      <c r="M1035" t="s">
        <v>39</v>
      </c>
      <c r="N1035" t="s">
        <v>1868</v>
      </c>
    </row>
    <row r="1036" spans="12:14" x14ac:dyDescent="0.25">
      <c r="L1036" t="s">
        <v>1870</v>
      </c>
      <c r="M1036" t="s">
        <v>39</v>
      </c>
      <c r="N1036" t="s">
        <v>966</v>
      </c>
    </row>
    <row r="1037" spans="12:14" x14ac:dyDescent="0.25">
      <c r="L1037" t="s">
        <v>1871</v>
      </c>
      <c r="M1037" t="s">
        <v>39</v>
      </c>
      <c r="N1037" t="s">
        <v>1249</v>
      </c>
    </row>
    <row r="1038" spans="12:14" x14ac:dyDescent="0.25">
      <c r="L1038" t="s">
        <v>1873</v>
      </c>
      <c r="M1038" t="s">
        <v>39</v>
      </c>
      <c r="N1038" t="s">
        <v>1872</v>
      </c>
    </row>
    <row r="1039" spans="12:14" x14ac:dyDescent="0.25">
      <c r="L1039" t="s">
        <v>1874</v>
      </c>
      <c r="M1039" t="s">
        <v>39</v>
      </c>
      <c r="N1039" t="s">
        <v>1393</v>
      </c>
    </row>
    <row r="1040" spans="12:14" x14ac:dyDescent="0.25">
      <c r="L1040" t="s">
        <v>1875</v>
      </c>
      <c r="M1040" t="s">
        <v>39</v>
      </c>
      <c r="N1040" t="s">
        <v>972</v>
      </c>
    </row>
    <row r="1041" spans="12:14" x14ac:dyDescent="0.25">
      <c r="L1041" t="s">
        <v>1876</v>
      </c>
      <c r="M1041" t="s">
        <v>39</v>
      </c>
      <c r="N1041" t="s">
        <v>1251</v>
      </c>
    </row>
    <row r="1042" spans="12:14" x14ac:dyDescent="0.25">
      <c r="L1042" t="s">
        <v>1877</v>
      </c>
      <c r="M1042" t="s">
        <v>39</v>
      </c>
      <c r="N1042" t="s">
        <v>199</v>
      </c>
    </row>
    <row r="1043" spans="12:14" x14ac:dyDescent="0.25">
      <c r="L1043" t="s">
        <v>1879</v>
      </c>
      <c r="M1043" t="s">
        <v>39</v>
      </c>
      <c r="N1043" t="s">
        <v>1878</v>
      </c>
    </row>
    <row r="1044" spans="12:14" x14ac:dyDescent="0.25">
      <c r="L1044" t="s">
        <v>1881</v>
      </c>
      <c r="M1044" t="s">
        <v>39</v>
      </c>
      <c r="N1044" t="s">
        <v>1880</v>
      </c>
    </row>
    <row r="1045" spans="12:14" x14ac:dyDescent="0.25">
      <c r="L1045" t="s">
        <v>1882</v>
      </c>
      <c r="M1045" t="s">
        <v>39</v>
      </c>
      <c r="N1045" t="s">
        <v>203</v>
      </c>
    </row>
    <row r="1046" spans="12:14" x14ac:dyDescent="0.25">
      <c r="L1046" t="s">
        <v>1883</v>
      </c>
      <c r="M1046" t="s">
        <v>39</v>
      </c>
      <c r="N1046" t="s">
        <v>205</v>
      </c>
    </row>
    <row r="1047" spans="12:14" x14ac:dyDescent="0.25">
      <c r="L1047" t="s">
        <v>1885</v>
      </c>
      <c r="M1047" t="s">
        <v>39</v>
      </c>
      <c r="N1047" t="s">
        <v>1884</v>
      </c>
    </row>
    <row r="1048" spans="12:14" x14ac:dyDescent="0.25">
      <c r="L1048" t="s">
        <v>1886</v>
      </c>
      <c r="M1048" t="s">
        <v>39</v>
      </c>
      <c r="N1048" t="s">
        <v>407</v>
      </c>
    </row>
    <row r="1049" spans="12:14" x14ac:dyDescent="0.25">
      <c r="L1049" t="s">
        <v>1888</v>
      </c>
      <c r="M1049" t="s">
        <v>39</v>
      </c>
      <c r="N1049" t="s">
        <v>1887</v>
      </c>
    </row>
    <row r="1050" spans="12:14" x14ac:dyDescent="0.25">
      <c r="L1050" t="s">
        <v>1890</v>
      </c>
      <c r="M1050" t="s">
        <v>39</v>
      </c>
      <c r="N1050" t="s">
        <v>1889</v>
      </c>
    </row>
    <row r="1051" spans="12:14" x14ac:dyDescent="0.25">
      <c r="L1051" t="s">
        <v>1891</v>
      </c>
      <c r="M1051" t="s">
        <v>39</v>
      </c>
      <c r="N1051" t="s">
        <v>1270</v>
      </c>
    </row>
    <row r="1052" spans="12:14" x14ac:dyDescent="0.25">
      <c r="L1052" t="s">
        <v>1893</v>
      </c>
      <c r="M1052" t="s">
        <v>39</v>
      </c>
      <c r="N1052" t="s">
        <v>1892</v>
      </c>
    </row>
    <row r="1053" spans="12:14" x14ac:dyDescent="0.25">
      <c r="L1053" t="s">
        <v>1895</v>
      </c>
      <c r="M1053" t="s">
        <v>39</v>
      </c>
      <c r="N1053" t="s">
        <v>1894</v>
      </c>
    </row>
    <row r="1054" spans="12:14" x14ac:dyDescent="0.25">
      <c r="L1054" t="s">
        <v>1896</v>
      </c>
      <c r="M1054" t="s">
        <v>39</v>
      </c>
      <c r="N1054" t="s">
        <v>211</v>
      </c>
    </row>
    <row r="1055" spans="12:14" x14ac:dyDescent="0.25">
      <c r="L1055" t="s">
        <v>1897</v>
      </c>
      <c r="M1055" t="s">
        <v>39</v>
      </c>
      <c r="N1055" t="s">
        <v>213</v>
      </c>
    </row>
    <row r="1056" spans="12:14" x14ac:dyDescent="0.25">
      <c r="L1056" t="s">
        <v>1899</v>
      </c>
      <c r="M1056" t="s">
        <v>39</v>
      </c>
      <c r="N1056" t="s">
        <v>1898</v>
      </c>
    </row>
    <row r="1057" spans="12:14" x14ac:dyDescent="0.25">
      <c r="L1057" t="s">
        <v>1901</v>
      </c>
      <c r="M1057" t="s">
        <v>39</v>
      </c>
      <c r="N1057" t="s">
        <v>1900</v>
      </c>
    </row>
    <row r="1058" spans="12:14" x14ac:dyDescent="0.25">
      <c r="L1058" t="s">
        <v>1902</v>
      </c>
      <c r="M1058" t="s">
        <v>39</v>
      </c>
      <c r="N1058" t="s">
        <v>1173</v>
      </c>
    </row>
    <row r="1059" spans="12:14" x14ac:dyDescent="0.25">
      <c r="L1059" t="s">
        <v>1903</v>
      </c>
      <c r="M1059" t="s">
        <v>39</v>
      </c>
      <c r="N1059" t="s">
        <v>413</v>
      </c>
    </row>
    <row r="1060" spans="12:14" x14ac:dyDescent="0.25">
      <c r="L1060" t="s">
        <v>1904</v>
      </c>
      <c r="M1060" t="s">
        <v>39</v>
      </c>
      <c r="N1060" t="s">
        <v>1277</v>
      </c>
    </row>
    <row r="1061" spans="12:14" x14ac:dyDescent="0.25">
      <c r="L1061" t="s">
        <v>1905</v>
      </c>
      <c r="M1061" t="s">
        <v>39</v>
      </c>
      <c r="N1061" t="s">
        <v>417</v>
      </c>
    </row>
    <row r="1062" spans="12:14" x14ac:dyDescent="0.25">
      <c r="L1062" t="s">
        <v>1906</v>
      </c>
      <c r="M1062" t="s">
        <v>39</v>
      </c>
      <c r="N1062" t="s">
        <v>1567</v>
      </c>
    </row>
    <row r="1063" spans="12:14" x14ac:dyDescent="0.25">
      <c r="L1063" t="s">
        <v>1908</v>
      </c>
      <c r="M1063" t="s">
        <v>39</v>
      </c>
      <c r="N1063" t="s">
        <v>1907</v>
      </c>
    </row>
    <row r="1064" spans="12:14" x14ac:dyDescent="0.25">
      <c r="L1064" t="s">
        <v>1910</v>
      </c>
      <c r="M1064" t="s">
        <v>39</v>
      </c>
      <c r="N1064" t="s">
        <v>1909</v>
      </c>
    </row>
    <row r="1065" spans="12:14" x14ac:dyDescent="0.25">
      <c r="L1065" t="s">
        <v>1911</v>
      </c>
      <c r="M1065" t="s">
        <v>39</v>
      </c>
      <c r="N1065" t="s">
        <v>1284</v>
      </c>
    </row>
    <row r="1066" spans="12:14" x14ac:dyDescent="0.25">
      <c r="L1066" t="s">
        <v>1912</v>
      </c>
      <c r="M1066" t="s">
        <v>39</v>
      </c>
      <c r="N1066" t="s">
        <v>221</v>
      </c>
    </row>
    <row r="1067" spans="12:14" x14ac:dyDescent="0.25">
      <c r="L1067" t="s">
        <v>1914</v>
      </c>
      <c r="M1067" t="s">
        <v>39</v>
      </c>
      <c r="N1067" t="s">
        <v>1913</v>
      </c>
    </row>
    <row r="1068" spans="12:14" x14ac:dyDescent="0.25">
      <c r="L1068" t="s">
        <v>1915</v>
      </c>
      <c r="M1068" t="s">
        <v>39</v>
      </c>
      <c r="N1068" t="s">
        <v>225</v>
      </c>
    </row>
    <row r="1069" spans="12:14" x14ac:dyDescent="0.25">
      <c r="L1069" t="s">
        <v>1916</v>
      </c>
      <c r="M1069" t="s">
        <v>39</v>
      </c>
      <c r="N1069" t="s">
        <v>227</v>
      </c>
    </row>
    <row r="1070" spans="12:14" x14ac:dyDescent="0.25">
      <c r="L1070" t="s">
        <v>1917</v>
      </c>
      <c r="M1070" t="s">
        <v>39</v>
      </c>
      <c r="N1070" t="s">
        <v>802</v>
      </c>
    </row>
    <row r="1071" spans="12:14" x14ac:dyDescent="0.25">
      <c r="L1071" t="s">
        <v>1918</v>
      </c>
      <c r="M1071" t="s">
        <v>39</v>
      </c>
      <c r="N1071" t="s">
        <v>1292</v>
      </c>
    </row>
    <row r="1072" spans="12:14" x14ac:dyDescent="0.25">
      <c r="L1072" t="s">
        <v>1919</v>
      </c>
      <c r="M1072" t="s">
        <v>39</v>
      </c>
      <c r="N1072" t="s">
        <v>1719</v>
      </c>
    </row>
    <row r="1073" spans="12:14" x14ac:dyDescent="0.25">
      <c r="L1073" t="s">
        <v>1921</v>
      </c>
      <c r="M1073" t="s">
        <v>39</v>
      </c>
      <c r="N1073" t="s">
        <v>1920</v>
      </c>
    </row>
    <row r="1074" spans="12:14" x14ac:dyDescent="0.25">
      <c r="L1074" t="s">
        <v>1922</v>
      </c>
      <c r="M1074" t="s">
        <v>39</v>
      </c>
      <c r="N1074" t="s">
        <v>1298</v>
      </c>
    </row>
    <row r="1075" spans="12:14" x14ac:dyDescent="0.25">
      <c r="L1075" t="s">
        <v>1924</v>
      </c>
      <c r="M1075" t="s">
        <v>39</v>
      </c>
      <c r="N1075" t="s">
        <v>1923</v>
      </c>
    </row>
    <row r="1076" spans="12:14" x14ac:dyDescent="0.25">
      <c r="L1076" t="s">
        <v>1925</v>
      </c>
      <c r="M1076" t="s">
        <v>39</v>
      </c>
      <c r="N1076" t="s">
        <v>231</v>
      </c>
    </row>
    <row r="1077" spans="12:14" x14ac:dyDescent="0.25">
      <c r="L1077" t="s">
        <v>1926</v>
      </c>
      <c r="M1077" t="s">
        <v>39</v>
      </c>
      <c r="N1077" t="s">
        <v>233</v>
      </c>
    </row>
    <row r="1078" spans="12:14" x14ac:dyDescent="0.25">
      <c r="L1078" t="s">
        <v>1927</v>
      </c>
      <c r="M1078" t="s">
        <v>39</v>
      </c>
      <c r="N1078" t="s">
        <v>235</v>
      </c>
    </row>
    <row r="1079" spans="12:14" x14ac:dyDescent="0.25">
      <c r="L1079" t="s">
        <v>1929</v>
      </c>
      <c r="M1079" t="s">
        <v>39</v>
      </c>
      <c r="N1079" t="s">
        <v>1928</v>
      </c>
    </row>
    <row r="1080" spans="12:14" x14ac:dyDescent="0.25">
      <c r="L1080" t="s">
        <v>1931</v>
      </c>
      <c r="M1080" t="s">
        <v>39</v>
      </c>
      <c r="N1080" t="s">
        <v>1930</v>
      </c>
    </row>
    <row r="1081" spans="12:14" x14ac:dyDescent="0.25">
      <c r="L1081" t="s">
        <v>1933</v>
      </c>
      <c r="M1081" t="s">
        <v>39</v>
      </c>
      <c r="N1081" t="s">
        <v>1932</v>
      </c>
    </row>
    <row r="1082" spans="12:14" x14ac:dyDescent="0.25">
      <c r="L1082" t="s">
        <v>1934</v>
      </c>
      <c r="M1082" t="s">
        <v>39</v>
      </c>
      <c r="N1082" t="s">
        <v>114</v>
      </c>
    </row>
    <row r="1083" spans="12:14" x14ac:dyDescent="0.25">
      <c r="L1083" t="s">
        <v>1936</v>
      </c>
      <c r="M1083" t="s">
        <v>39</v>
      </c>
      <c r="N1083" t="s">
        <v>1935</v>
      </c>
    </row>
    <row r="1084" spans="12:14" x14ac:dyDescent="0.25">
      <c r="L1084" t="s">
        <v>1937</v>
      </c>
      <c r="M1084" t="s">
        <v>39</v>
      </c>
      <c r="N1084" t="s">
        <v>1432</v>
      </c>
    </row>
    <row r="1085" spans="12:14" x14ac:dyDescent="0.25">
      <c r="L1085" t="s">
        <v>1939</v>
      </c>
      <c r="M1085" t="s">
        <v>39</v>
      </c>
      <c r="N1085" t="s">
        <v>1938</v>
      </c>
    </row>
    <row r="1086" spans="12:14" x14ac:dyDescent="0.25">
      <c r="L1086" t="s">
        <v>1941</v>
      </c>
      <c r="M1086" t="s">
        <v>39</v>
      </c>
      <c r="N1086" t="s">
        <v>1940</v>
      </c>
    </row>
    <row r="1087" spans="12:14" x14ac:dyDescent="0.25">
      <c r="L1087" t="s">
        <v>1942</v>
      </c>
      <c r="M1087" t="s">
        <v>39</v>
      </c>
      <c r="N1087" t="s">
        <v>237</v>
      </c>
    </row>
    <row r="1088" spans="12:14" x14ac:dyDescent="0.25">
      <c r="L1088" t="s">
        <v>1943</v>
      </c>
      <c r="M1088" t="s">
        <v>39</v>
      </c>
      <c r="N1088" t="s">
        <v>241</v>
      </c>
    </row>
    <row r="1089" spans="12:14" x14ac:dyDescent="0.25">
      <c r="L1089" t="s">
        <v>1945</v>
      </c>
      <c r="M1089" t="s">
        <v>39</v>
      </c>
      <c r="N1089" t="s">
        <v>1944</v>
      </c>
    </row>
    <row r="1090" spans="12:14" x14ac:dyDescent="0.25">
      <c r="L1090" t="s">
        <v>1946</v>
      </c>
      <c r="M1090" t="s">
        <v>39</v>
      </c>
      <c r="N1090" t="s">
        <v>445</v>
      </c>
    </row>
    <row r="1091" spans="12:14" x14ac:dyDescent="0.25">
      <c r="L1091" t="s">
        <v>1948</v>
      </c>
      <c r="M1091" t="s">
        <v>39</v>
      </c>
      <c r="N1091" t="s">
        <v>1947</v>
      </c>
    </row>
    <row r="1092" spans="12:14" x14ac:dyDescent="0.25">
      <c r="L1092" t="s">
        <v>1950</v>
      </c>
      <c r="M1092" t="s">
        <v>39</v>
      </c>
      <c r="N1092" t="s">
        <v>1949</v>
      </c>
    </row>
    <row r="1093" spans="12:14" x14ac:dyDescent="0.25">
      <c r="L1093" t="s">
        <v>1952</v>
      </c>
      <c r="M1093" t="s">
        <v>39</v>
      </c>
      <c r="N1093" t="s">
        <v>1951</v>
      </c>
    </row>
    <row r="1094" spans="12:14" x14ac:dyDescent="0.25">
      <c r="L1094" t="s">
        <v>1953</v>
      </c>
      <c r="M1094" t="s">
        <v>39</v>
      </c>
      <c r="N1094" t="s">
        <v>245</v>
      </c>
    </row>
    <row r="1095" spans="12:14" x14ac:dyDescent="0.25">
      <c r="L1095" t="s">
        <v>1954</v>
      </c>
      <c r="M1095" t="s">
        <v>39</v>
      </c>
      <c r="N1095" t="s">
        <v>452</v>
      </c>
    </row>
    <row r="1096" spans="12:14" x14ac:dyDescent="0.25">
      <c r="L1096" t="s">
        <v>1955</v>
      </c>
      <c r="M1096" t="s">
        <v>39</v>
      </c>
      <c r="N1096" t="s">
        <v>249</v>
      </c>
    </row>
    <row r="1097" spans="12:14" x14ac:dyDescent="0.25">
      <c r="L1097" t="s">
        <v>1957</v>
      </c>
      <c r="M1097" t="s">
        <v>39</v>
      </c>
      <c r="N1097" t="s">
        <v>1956</v>
      </c>
    </row>
    <row r="1098" spans="12:14" x14ac:dyDescent="0.25">
      <c r="L1098" t="s">
        <v>1958</v>
      </c>
      <c r="M1098" t="s">
        <v>39</v>
      </c>
      <c r="N1098" t="s">
        <v>1453</v>
      </c>
    </row>
    <row r="1099" spans="12:14" x14ac:dyDescent="0.25">
      <c r="L1099" t="s">
        <v>1959</v>
      </c>
      <c r="M1099" t="s">
        <v>39</v>
      </c>
      <c r="N1099" t="s">
        <v>836</v>
      </c>
    </row>
    <row r="1100" spans="12:14" x14ac:dyDescent="0.25">
      <c r="L1100" t="s">
        <v>1961</v>
      </c>
      <c r="M1100" t="s">
        <v>39</v>
      </c>
      <c r="N1100" t="s">
        <v>1960</v>
      </c>
    </row>
    <row r="1101" spans="12:14" x14ac:dyDescent="0.25">
      <c r="L1101" t="s">
        <v>1963</v>
      </c>
      <c r="M1101" t="s">
        <v>39</v>
      </c>
      <c r="N1101" t="s">
        <v>1962</v>
      </c>
    </row>
    <row r="1102" spans="12:14" x14ac:dyDescent="0.25">
      <c r="L1102" t="s">
        <v>1965</v>
      </c>
      <c r="M1102" t="s">
        <v>39</v>
      </c>
      <c r="N1102" t="s">
        <v>1964</v>
      </c>
    </row>
    <row r="1103" spans="12:14" x14ac:dyDescent="0.25">
      <c r="L1103" t="s">
        <v>1966</v>
      </c>
      <c r="M1103" t="s">
        <v>39</v>
      </c>
      <c r="N1103" t="s">
        <v>464</v>
      </c>
    </row>
    <row r="1104" spans="12:14" x14ac:dyDescent="0.25">
      <c r="L1104" t="s">
        <v>1967</v>
      </c>
      <c r="M1104" t="s">
        <v>39</v>
      </c>
      <c r="N1104" t="s">
        <v>1094</v>
      </c>
    </row>
    <row r="1105" spans="12:14" x14ac:dyDescent="0.25">
      <c r="L1105" t="s">
        <v>1968</v>
      </c>
      <c r="M1105" t="s">
        <v>39</v>
      </c>
      <c r="N1105" t="s">
        <v>126</v>
      </c>
    </row>
    <row r="1106" spans="12:14" x14ac:dyDescent="0.25">
      <c r="L1106" t="s">
        <v>1969</v>
      </c>
      <c r="M1106" t="s">
        <v>39</v>
      </c>
      <c r="N1106" t="s">
        <v>1097</v>
      </c>
    </row>
    <row r="1107" spans="12:14" x14ac:dyDescent="0.25">
      <c r="L1107" t="s">
        <v>1970</v>
      </c>
      <c r="M1107" t="s">
        <v>39</v>
      </c>
      <c r="N1107" t="s">
        <v>1099</v>
      </c>
    </row>
    <row r="1108" spans="12:14" x14ac:dyDescent="0.25">
      <c r="L1108" t="s">
        <v>1971</v>
      </c>
      <c r="M1108" t="s">
        <v>39</v>
      </c>
      <c r="N1108" t="s">
        <v>1483</v>
      </c>
    </row>
    <row r="1109" spans="12:14" x14ac:dyDescent="0.25">
      <c r="L1109" t="s">
        <v>1973</v>
      </c>
      <c r="M1109" t="s">
        <v>39</v>
      </c>
      <c r="N1109" t="s">
        <v>1972</v>
      </c>
    </row>
    <row r="1110" spans="12:14" x14ac:dyDescent="0.25">
      <c r="L1110" t="s">
        <v>1974</v>
      </c>
      <c r="M1110" t="s">
        <v>39</v>
      </c>
      <c r="N1110" t="s">
        <v>1352</v>
      </c>
    </row>
    <row r="1111" spans="12:14" x14ac:dyDescent="0.25">
      <c r="L1111" t="s">
        <v>1976</v>
      </c>
      <c r="M1111" t="s">
        <v>40</v>
      </c>
      <c r="N1111" t="s">
        <v>1975</v>
      </c>
    </row>
    <row r="1112" spans="12:14" x14ac:dyDescent="0.25">
      <c r="L1112" t="s">
        <v>1978</v>
      </c>
      <c r="M1112" t="s">
        <v>40</v>
      </c>
      <c r="N1112" t="s">
        <v>1977</v>
      </c>
    </row>
    <row r="1113" spans="12:14" x14ac:dyDescent="0.25">
      <c r="L1113" t="s">
        <v>1980</v>
      </c>
      <c r="M1113" t="s">
        <v>40</v>
      </c>
      <c r="N1113" t="s">
        <v>1979</v>
      </c>
    </row>
    <row r="1114" spans="12:14" x14ac:dyDescent="0.25">
      <c r="L1114" t="s">
        <v>1982</v>
      </c>
      <c r="M1114" t="s">
        <v>40</v>
      </c>
      <c r="N1114" t="s">
        <v>1981</v>
      </c>
    </row>
    <row r="1115" spans="12:14" x14ac:dyDescent="0.25">
      <c r="L1115" t="s">
        <v>1984</v>
      </c>
      <c r="M1115" t="s">
        <v>40</v>
      </c>
      <c r="N1115" t="s">
        <v>1983</v>
      </c>
    </row>
    <row r="1116" spans="12:14" x14ac:dyDescent="0.25">
      <c r="L1116" t="s">
        <v>1986</v>
      </c>
      <c r="M1116" t="s">
        <v>40</v>
      </c>
      <c r="N1116" t="s">
        <v>1985</v>
      </c>
    </row>
    <row r="1117" spans="12:14" x14ac:dyDescent="0.25">
      <c r="L1117" t="s">
        <v>1988</v>
      </c>
      <c r="M1117" t="s">
        <v>40</v>
      </c>
      <c r="N1117" t="s">
        <v>1987</v>
      </c>
    </row>
    <row r="1118" spans="12:14" x14ac:dyDescent="0.25">
      <c r="L1118" t="s">
        <v>1990</v>
      </c>
      <c r="M1118" t="s">
        <v>40</v>
      </c>
      <c r="N1118" t="s">
        <v>1989</v>
      </c>
    </row>
    <row r="1119" spans="12:14" x14ac:dyDescent="0.25">
      <c r="L1119" t="s">
        <v>1992</v>
      </c>
      <c r="M1119" t="s">
        <v>40</v>
      </c>
      <c r="N1119" t="s">
        <v>1991</v>
      </c>
    </row>
    <row r="1120" spans="12:14" x14ac:dyDescent="0.25">
      <c r="L1120" t="s">
        <v>1994</v>
      </c>
      <c r="M1120" t="s">
        <v>40</v>
      </c>
      <c r="N1120" t="s">
        <v>1993</v>
      </c>
    </row>
    <row r="1121" spans="12:14" x14ac:dyDescent="0.25">
      <c r="L1121" t="s">
        <v>1996</v>
      </c>
      <c r="M1121" t="s">
        <v>40</v>
      </c>
      <c r="N1121" t="s">
        <v>1995</v>
      </c>
    </row>
    <row r="1122" spans="12:14" x14ac:dyDescent="0.25">
      <c r="L1122" t="s">
        <v>1998</v>
      </c>
      <c r="M1122" t="s">
        <v>40</v>
      </c>
      <c r="N1122" t="s">
        <v>1997</v>
      </c>
    </row>
    <row r="1123" spans="12:14" x14ac:dyDescent="0.25">
      <c r="L1123" t="s">
        <v>2000</v>
      </c>
      <c r="M1123" t="s">
        <v>40</v>
      </c>
      <c r="N1123" t="s">
        <v>1999</v>
      </c>
    </row>
    <row r="1124" spans="12:14" x14ac:dyDescent="0.25">
      <c r="L1124" t="s">
        <v>2002</v>
      </c>
      <c r="M1124" t="s">
        <v>40</v>
      </c>
      <c r="N1124" t="s">
        <v>2001</v>
      </c>
    </row>
    <row r="1125" spans="12:14" x14ac:dyDescent="0.25">
      <c r="L1125" t="s">
        <v>2004</v>
      </c>
      <c r="M1125" t="s">
        <v>40</v>
      </c>
      <c r="N1125" t="s">
        <v>2003</v>
      </c>
    </row>
    <row r="1126" spans="12:14" x14ac:dyDescent="0.25">
      <c r="L1126" t="s">
        <v>2006</v>
      </c>
      <c r="M1126" t="s">
        <v>40</v>
      </c>
      <c r="N1126" t="s">
        <v>2005</v>
      </c>
    </row>
    <row r="1127" spans="12:14" x14ac:dyDescent="0.25">
      <c r="L1127" t="s">
        <v>2008</v>
      </c>
      <c r="M1127" t="s">
        <v>40</v>
      </c>
      <c r="N1127" t="s">
        <v>2007</v>
      </c>
    </row>
    <row r="1128" spans="12:14" x14ac:dyDescent="0.25">
      <c r="L1128" t="s">
        <v>2010</v>
      </c>
      <c r="M1128" t="s">
        <v>40</v>
      </c>
      <c r="N1128" t="s">
        <v>2009</v>
      </c>
    </row>
    <row r="1129" spans="12:14" x14ac:dyDescent="0.25">
      <c r="L1129" t="s">
        <v>2012</v>
      </c>
      <c r="M1129" t="s">
        <v>40</v>
      </c>
      <c r="N1129" t="s">
        <v>2011</v>
      </c>
    </row>
    <row r="1130" spans="12:14" x14ac:dyDescent="0.25">
      <c r="L1130" t="s">
        <v>2014</v>
      </c>
      <c r="M1130" t="s">
        <v>40</v>
      </c>
      <c r="N1130" t="s">
        <v>2013</v>
      </c>
    </row>
    <row r="1131" spans="12:14" x14ac:dyDescent="0.25">
      <c r="L1131" t="s">
        <v>2016</v>
      </c>
      <c r="M1131" t="s">
        <v>40</v>
      </c>
      <c r="N1131" t="s">
        <v>2015</v>
      </c>
    </row>
    <row r="1132" spans="12:14" x14ac:dyDescent="0.25">
      <c r="L1132" t="s">
        <v>2018</v>
      </c>
      <c r="M1132" t="s">
        <v>40</v>
      </c>
      <c r="N1132" t="s">
        <v>2017</v>
      </c>
    </row>
    <row r="1133" spans="12:14" x14ac:dyDescent="0.25">
      <c r="L1133" t="s">
        <v>2020</v>
      </c>
      <c r="M1133" t="s">
        <v>40</v>
      </c>
      <c r="N1133" t="s">
        <v>2019</v>
      </c>
    </row>
    <row r="1134" spans="12:14" x14ac:dyDescent="0.25">
      <c r="L1134" t="s">
        <v>2022</v>
      </c>
      <c r="M1134" t="s">
        <v>40</v>
      </c>
      <c r="N1134" t="s">
        <v>2021</v>
      </c>
    </row>
    <row r="1135" spans="12:14" x14ac:dyDescent="0.25">
      <c r="L1135" t="s">
        <v>2024</v>
      </c>
      <c r="M1135" t="s">
        <v>40</v>
      </c>
      <c r="N1135" t="s">
        <v>2023</v>
      </c>
    </row>
    <row r="1136" spans="12:14" x14ac:dyDescent="0.25">
      <c r="L1136" t="s">
        <v>2026</v>
      </c>
      <c r="M1136" t="s">
        <v>40</v>
      </c>
      <c r="N1136" t="s">
        <v>2025</v>
      </c>
    </row>
    <row r="1137" spans="12:14" x14ac:dyDescent="0.25">
      <c r="L1137" t="s">
        <v>2028</v>
      </c>
      <c r="M1137" t="s">
        <v>40</v>
      </c>
      <c r="N1137" t="s">
        <v>2027</v>
      </c>
    </row>
    <row r="1138" spans="12:14" x14ac:dyDescent="0.25">
      <c r="L1138" t="s">
        <v>2030</v>
      </c>
      <c r="M1138" t="s">
        <v>40</v>
      </c>
      <c r="N1138" t="s">
        <v>2029</v>
      </c>
    </row>
    <row r="1139" spans="12:14" x14ac:dyDescent="0.25">
      <c r="L1139" t="s">
        <v>2032</v>
      </c>
      <c r="M1139" t="s">
        <v>40</v>
      </c>
      <c r="N1139" t="s">
        <v>2031</v>
      </c>
    </row>
    <row r="1140" spans="12:14" x14ac:dyDescent="0.25">
      <c r="L1140" t="s">
        <v>2034</v>
      </c>
      <c r="M1140" t="s">
        <v>40</v>
      </c>
      <c r="N1140" t="s">
        <v>2033</v>
      </c>
    </row>
    <row r="1141" spans="12:14" x14ac:dyDescent="0.25">
      <c r="L1141" t="s">
        <v>2036</v>
      </c>
      <c r="M1141" t="s">
        <v>40</v>
      </c>
      <c r="N1141" t="s">
        <v>2035</v>
      </c>
    </row>
    <row r="1142" spans="12:14" x14ac:dyDescent="0.25">
      <c r="L1142" t="s">
        <v>2038</v>
      </c>
      <c r="M1142" t="s">
        <v>40</v>
      </c>
      <c r="N1142" t="s">
        <v>2037</v>
      </c>
    </row>
    <row r="1143" spans="12:14" x14ac:dyDescent="0.25">
      <c r="L1143" t="s">
        <v>2040</v>
      </c>
      <c r="M1143" t="s">
        <v>40</v>
      </c>
      <c r="N1143" t="s">
        <v>2039</v>
      </c>
    </row>
    <row r="1144" spans="12:14" x14ac:dyDescent="0.25">
      <c r="L1144" t="s">
        <v>2042</v>
      </c>
      <c r="M1144" t="s">
        <v>40</v>
      </c>
      <c r="N1144" t="s">
        <v>2041</v>
      </c>
    </row>
    <row r="1145" spans="12:14" x14ac:dyDescent="0.25">
      <c r="L1145" t="s">
        <v>2044</v>
      </c>
      <c r="M1145" t="s">
        <v>40</v>
      </c>
      <c r="N1145" t="s">
        <v>2043</v>
      </c>
    </row>
    <row r="1146" spans="12:14" x14ac:dyDescent="0.25">
      <c r="L1146" t="s">
        <v>2046</v>
      </c>
      <c r="M1146" t="s">
        <v>40</v>
      </c>
      <c r="N1146" t="s">
        <v>2045</v>
      </c>
    </row>
    <row r="1147" spans="12:14" x14ac:dyDescent="0.25">
      <c r="L1147" t="s">
        <v>2048</v>
      </c>
      <c r="M1147" t="s">
        <v>40</v>
      </c>
      <c r="N1147" t="s">
        <v>2047</v>
      </c>
    </row>
    <row r="1148" spans="12:14" x14ac:dyDescent="0.25">
      <c r="L1148" t="s">
        <v>2050</v>
      </c>
      <c r="M1148" t="s">
        <v>40</v>
      </c>
      <c r="N1148" t="s">
        <v>2049</v>
      </c>
    </row>
    <row r="1149" spans="12:14" x14ac:dyDescent="0.25">
      <c r="L1149" t="s">
        <v>2052</v>
      </c>
      <c r="M1149" t="s">
        <v>40</v>
      </c>
      <c r="N1149" t="s">
        <v>2051</v>
      </c>
    </row>
    <row r="1150" spans="12:14" x14ac:dyDescent="0.25">
      <c r="L1150" t="s">
        <v>2054</v>
      </c>
      <c r="M1150" t="s">
        <v>40</v>
      </c>
      <c r="N1150" t="s">
        <v>2053</v>
      </c>
    </row>
    <row r="1151" spans="12:14" x14ac:dyDescent="0.25">
      <c r="L1151" t="s">
        <v>2056</v>
      </c>
      <c r="M1151" t="s">
        <v>40</v>
      </c>
      <c r="N1151" t="s">
        <v>2055</v>
      </c>
    </row>
    <row r="1152" spans="12:14" x14ac:dyDescent="0.25">
      <c r="L1152" t="s">
        <v>2058</v>
      </c>
      <c r="M1152" t="s">
        <v>40</v>
      </c>
      <c r="N1152" t="s">
        <v>2057</v>
      </c>
    </row>
    <row r="1153" spans="12:14" x14ac:dyDescent="0.25">
      <c r="L1153" t="s">
        <v>2060</v>
      </c>
      <c r="M1153" t="s">
        <v>40</v>
      </c>
      <c r="N1153" t="s">
        <v>2059</v>
      </c>
    </row>
    <row r="1154" spans="12:14" x14ac:dyDescent="0.25">
      <c r="L1154" t="s">
        <v>2062</v>
      </c>
      <c r="M1154" t="s">
        <v>40</v>
      </c>
      <c r="N1154" t="s">
        <v>2061</v>
      </c>
    </row>
    <row r="1155" spans="12:14" x14ac:dyDescent="0.25">
      <c r="L1155" t="s">
        <v>2064</v>
      </c>
      <c r="M1155" t="s">
        <v>40</v>
      </c>
      <c r="N1155" t="s">
        <v>2063</v>
      </c>
    </row>
    <row r="1156" spans="12:14" x14ac:dyDescent="0.25">
      <c r="L1156" t="s">
        <v>2066</v>
      </c>
      <c r="M1156" t="s">
        <v>40</v>
      </c>
      <c r="N1156" t="s">
        <v>2065</v>
      </c>
    </row>
    <row r="1157" spans="12:14" x14ac:dyDescent="0.25">
      <c r="L1157" t="s">
        <v>2068</v>
      </c>
      <c r="M1157" t="s">
        <v>40</v>
      </c>
      <c r="N1157" t="s">
        <v>2067</v>
      </c>
    </row>
    <row r="1158" spans="12:14" x14ac:dyDescent="0.25">
      <c r="L1158" t="s">
        <v>2070</v>
      </c>
      <c r="M1158" t="s">
        <v>40</v>
      </c>
      <c r="N1158" t="s">
        <v>2069</v>
      </c>
    </row>
    <row r="1159" spans="12:14" x14ac:dyDescent="0.25">
      <c r="L1159" t="s">
        <v>2072</v>
      </c>
      <c r="M1159" t="s">
        <v>40</v>
      </c>
      <c r="N1159" t="s">
        <v>2071</v>
      </c>
    </row>
    <row r="1160" spans="12:14" x14ac:dyDescent="0.25">
      <c r="L1160" t="s">
        <v>2074</v>
      </c>
      <c r="M1160" t="s">
        <v>40</v>
      </c>
      <c r="N1160" t="s">
        <v>2073</v>
      </c>
    </row>
    <row r="1161" spans="12:14" x14ac:dyDescent="0.25">
      <c r="L1161" t="s">
        <v>2076</v>
      </c>
      <c r="M1161" t="s">
        <v>40</v>
      </c>
      <c r="N1161" t="s">
        <v>2075</v>
      </c>
    </row>
    <row r="1162" spans="12:14" x14ac:dyDescent="0.25">
      <c r="L1162" t="s">
        <v>2078</v>
      </c>
      <c r="M1162" t="s">
        <v>40</v>
      </c>
      <c r="N1162" t="s">
        <v>2077</v>
      </c>
    </row>
    <row r="1163" spans="12:14" x14ac:dyDescent="0.25">
      <c r="L1163" t="s">
        <v>2080</v>
      </c>
      <c r="M1163" t="s">
        <v>40</v>
      </c>
      <c r="N1163" t="s">
        <v>2079</v>
      </c>
    </row>
    <row r="1164" spans="12:14" x14ac:dyDescent="0.25">
      <c r="L1164" t="s">
        <v>2082</v>
      </c>
      <c r="M1164" t="s">
        <v>40</v>
      </c>
      <c r="N1164" t="s">
        <v>2081</v>
      </c>
    </row>
    <row r="1165" spans="12:14" x14ac:dyDescent="0.25">
      <c r="L1165" t="s">
        <v>2084</v>
      </c>
      <c r="M1165" t="s">
        <v>40</v>
      </c>
      <c r="N1165" t="s">
        <v>2083</v>
      </c>
    </row>
    <row r="1166" spans="12:14" x14ac:dyDescent="0.25">
      <c r="L1166" t="s">
        <v>2086</v>
      </c>
      <c r="M1166" t="s">
        <v>40</v>
      </c>
      <c r="N1166" t="s">
        <v>2085</v>
      </c>
    </row>
    <row r="1167" spans="12:14" x14ac:dyDescent="0.25">
      <c r="L1167" t="s">
        <v>2088</v>
      </c>
      <c r="M1167" t="s">
        <v>40</v>
      </c>
      <c r="N1167" t="s">
        <v>2087</v>
      </c>
    </row>
    <row r="1168" spans="12:14" x14ac:dyDescent="0.25">
      <c r="L1168" t="s">
        <v>2090</v>
      </c>
      <c r="M1168" t="s">
        <v>40</v>
      </c>
      <c r="N1168" t="s">
        <v>2089</v>
      </c>
    </row>
    <row r="1169" spans="12:14" x14ac:dyDescent="0.25">
      <c r="L1169" t="s">
        <v>2092</v>
      </c>
      <c r="M1169" t="s">
        <v>40</v>
      </c>
      <c r="N1169" t="s">
        <v>2091</v>
      </c>
    </row>
    <row r="1170" spans="12:14" x14ac:dyDescent="0.25">
      <c r="L1170" t="s">
        <v>2094</v>
      </c>
      <c r="M1170" t="s">
        <v>40</v>
      </c>
      <c r="N1170" t="s">
        <v>2093</v>
      </c>
    </row>
    <row r="1171" spans="12:14" x14ac:dyDescent="0.25">
      <c r="L1171" t="s">
        <v>2096</v>
      </c>
      <c r="M1171" t="s">
        <v>40</v>
      </c>
      <c r="N1171" t="s">
        <v>2095</v>
      </c>
    </row>
    <row r="1172" spans="12:14" x14ac:dyDescent="0.25">
      <c r="L1172" t="s">
        <v>2098</v>
      </c>
      <c r="M1172" t="s">
        <v>40</v>
      </c>
      <c r="N1172" t="s">
        <v>2097</v>
      </c>
    </row>
    <row r="1173" spans="12:14" x14ac:dyDescent="0.25">
      <c r="L1173" t="s">
        <v>2100</v>
      </c>
      <c r="M1173" t="s">
        <v>40</v>
      </c>
      <c r="N1173" t="s">
        <v>2099</v>
      </c>
    </row>
    <row r="1174" spans="12:14" x14ac:dyDescent="0.25">
      <c r="L1174" t="s">
        <v>2102</v>
      </c>
      <c r="M1174" t="s">
        <v>40</v>
      </c>
      <c r="N1174" t="s">
        <v>2101</v>
      </c>
    </row>
    <row r="1175" spans="12:14" x14ac:dyDescent="0.25">
      <c r="L1175" t="s">
        <v>2104</v>
      </c>
      <c r="M1175" t="s">
        <v>41</v>
      </c>
      <c r="N1175" t="s">
        <v>2103</v>
      </c>
    </row>
    <row r="1176" spans="12:14" x14ac:dyDescent="0.25">
      <c r="L1176" t="s">
        <v>2106</v>
      </c>
      <c r="M1176" t="s">
        <v>41</v>
      </c>
      <c r="N1176" t="s">
        <v>2105</v>
      </c>
    </row>
    <row r="1177" spans="12:14" x14ac:dyDescent="0.25">
      <c r="L1177" t="s">
        <v>2107</v>
      </c>
      <c r="M1177" t="s">
        <v>41</v>
      </c>
      <c r="N1177" t="s">
        <v>1224</v>
      </c>
    </row>
    <row r="1178" spans="12:14" x14ac:dyDescent="0.25">
      <c r="L1178" t="s">
        <v>2108</v>
      </c>
      <c r="M1178" t="s">
        <v>41</v>
      </c>
      <c r="N1178" t="s">
        <v>191</v>
      </c>
    </row>
    <row r="1179" spans="12:14" x14ac:dyDescent="0.25">
      <c r="L1179" t="s">
        <v>2109</v>
      </c>
      <c r="M1179" t="s">
        <v>41</v>
      </c>
      <c r="N1179" t="s">
        <v>966</v>
      </c>
    </row>
    <row r="1180" spans="12:14" x14ac:dyDescent="0.25">
      <c r="L1180" t="s">
        <v>2111</v>
      </c>
      <c r="M1180" t="s">
        <v>41</v>
      </c>
      <c r="N1180" t="s">
        <v>2110</v>
      </c>
    </row>
    <row r="1181" spans="12:14" x14ac:dyDescent="0.25">
      <c r="L1181" t="s">
        <v>2112</v>
      </c>
      <c r="M1181" t="s">
        <v>41</v>
      </c>
      <c r="N1181" t="s">
        <v>1270</v>
      </c>
    </row>
    <row r="1182" spans="12:14" x14ac:dyDescent="0.25">
      <c r="L1182" t="s">
        <v>2113</v>
      </c>
      <c r="M1182" t="s">
        <v>41</v>
      </c>
      <c r="N1182" t="s">
        <v>413</v>
      </c>
    </row>
    <row r="1183" spans="12:14" x14ac:dyDescent="0.25">
      <c r="L1183" t="s">
        <v>2115</v>
      </c>
      <c r="M1183" t="s">
        <v>41</v>
      </c>
      <c r="N1183" t="s">
        <v>2114</v>
      </c>
    </row>
    <row r="1184" spans="12:14" x14ac:dyDescent="0.25">
      <c r="L1184" t="s">
        <v>2117</v>
      </c>
      <c r="M1184" t="s">
        <v>41</v>
      </c>
      <c r="N1184" t="s">
        <v>2116</v>
      </c>
    </row>
    <row r="1185" spans="12:14" x14ac:dyDescent="0.25">
      <c r="L1185" t="s">
        <v>2119</v>
      </c>
      <c r="M1185" t="s">
        <v>41</v>
      </c>
      <c r="N1185" t="s">
        <v>2118</v>
      </c>
    </row>
    <row r="1186" spans="12:14" x14ac:dyDescent="0.25">
      <c r="L1186" t="s">
        <v>2121</v>
      </c>
      <c r="M1186" t="s">
        <v>41</v>
      </c>
      <c r="N1186" t="s">
        <v>2120</v>
      </c>
    </row>
    <row r="1187" spans="12:14" x14ac:dyDescent="0.25">
      <c r="L1187" t="s">
        <v>2123</v>
      </c>
      <c r="M1187" t="s">
        <v>41</v>
      </c>
      <c r="N1187" t="s">
        <v>2122</v>
      </c>
    </row>
    <row r="1188" spans="12:14" x14ac:dyDescent="0.25">
      <c r="L1188" t="s">
        <v>2125</v>
      </c>
      <c r="M1188" t="s">
        <v>41</v>
      </c>
      <c r="N1188" t="s">
        <v>2124</v>
      </c>
    </row>
    <row r="1189" spans="12:14" x14ac:dyDescent="0.25">
      <c r="L1189" t="s">
        <v>2126</v>
      </c>
      <c r="M1189" t="s">
        <v>41</v>
      </c>
      <c r="N1189" t="s">
        <v>126</v>
      </c>
    </row>
    <row r="1190" spans="12:14" x14ac:dyDescent="0.25">
      <c r="L1190" t="s">
        <v>2128</v>
      </c>
      <c r="M1190" t="s">
        <v>41</v>
      </c>
      <c r="N1190" t="s">
        <v>2127</v>
      </c>
    </row>
    <row r="1191" spans="12:14" x14ac:dyDescent="0.25">
      <c r="L1191" t="s">
        <v>2130</v>
      </c>
      <c r="M1191" t="s">
        <v>42</v>
      </c>
      <c r="N1191" t="s">
        <v>2129</v>
      </c>
    </row>
    <row r="1192" spans="12:14" x14ac:dyDescent="0.25">
      <c r="L1192" t="s">
        <v>2132</v>
      </c>
      <c r="M1192" t="s">
        <v>42</v>
      </c>
      <c r="N1192" t="s">
        <v>2131</v>
      </c>
    </row>
    <row r="1193" spans="12:14" x14ac:dyDescent="0.25">
      <c r="L1193" t="s">
        <v>2134</v>
      </c>
      <c r="M1193" t="s">
        <v>42</v>
      </c>
      <c r="N1193" t="s">
        <v>2133</v>
      </c>
    </row>
    <row r="1194" spans="12:14" x14ac:dyDescent="0.25">
      <c r="L1194" t="s">
        <v>2136</v>
      </c>
      <c r="M1194" t="s">
        <v>42</v>
      </c>
      <c r="N1194" t="s">
        <v>2135</v>
      </c>
    </row>
    <row r="1195" spans="12:14" x14ac:dyDescent="0.25">
      <c r="L1195" t="s">
        <v>2138</v>
      </c>
      <c r="M1195" t="s">
        <v>42</v>
      </c>
      <c r="N1195" t="s">
        <v>2137</v>
      </c>
    </row>
    <row r="1196" spans="12:14" x14ac:dyDescent="0.25">
      <c r="L1196" t="s">
        <v>2139</v>
      </c>
      <c r="M1196" t="s">
        <v>42</v>
      </c>
      <c r="N1196" t="s">
        <v>358</v>
      </c>
    </row>
    <row r="1197" spans="12:14" x14ac:dyDescent="0.25">
      <c r="L1197" t="s">
        <v>2141</v>
      </c>
      <c r="M1197" t="s">
        <v>42</v>
      </c>
      <c r="N1197" t="s">
        <v>2140</v>
      </c>
    </row>
    <row r="1198" spans="12:14" x14ac:dyDescent="0.25">
      <c r="L1198" t="s">
        <v>2143</v>
      </c>
      <c r="M1198" t="s">
        <v>42</v>
      </c>
      <c r="N1198" t="s">
        <v>2142</v>
      </c>
    </row>
    <row r="1199" spans="12:14" x14ac:dyDescent="0.25">
      <c r="L1199" t="s">
        <v>2145</v>
      </c>
      <c r="M1199" t="s">
        <v>42</v>
      </c>
      <c r="N1199" t="s">
        <v>2144</v>
      </c>
    </row>
    <row r="1200" spans="12:14" x14ac:dyDescent="0.25">
      <c r="L1200" t="s">
        <v>2147</v>
      </c>
      <c r="M1200" t="s">
        <v>42</v>
      </c>
      <c r="N1200" t="s">
        <v>2146</v>
      </c>
    </row>
    <row r="1201" spans="12:14" x14ac:dyDescent="0.25">
      <c r="L1201" t="s">
        <v>2149</v>
      </c>
      <c r="M1201" t="s">
        <v>42</v>
      </c>
      <c r="N1201" t="s">
        <v>2148</v>
      </c>
    </row>
    <row r="1202" spans="12:14" x14ac:dyDescent="0.25">
      <c r="L1202" t="s">
        <v>2151</v>
      </c>
      <c r="M1202" t="s">
        <v>42</v>
      </c>
      <c r="N1202" t="s">
        <v>2150</v>
      </c>
    </row>
    <row r="1203" spans="12:14" x14ac:dyDescent="0.25">
      <c r="L1203" t="s">
        <v>2152</v>
      </c>
      <c r="M1203" t="s">
        <v>42</v>
      </c>
      <c r="N1203" t="s">
        <v>399</v>
      </c>
    </row>
    <row r="1204" spans="12:14" x14ac:dyDescent="0.25">
      <c r="L1204" t="s">
        <v>2153</v>
      </c>
      <c r="M1204" t="s">
        <v>42</v>
      </c>
      <c r="N1204" t="s">
        <v>722</v>
      </c>
    </row>
    <row r="1205" spans="12:14" x14ac:dyDescent="0.25">
      <c r="L1205" t="s">
        <v>2154</v>
      </c>
      <c r="M1205" t="s">
        <v>42</v>
      </c>
      <c r="N1205" t="s">
        <v>233</v>
      </c>
    </row>
    <row r="1206" spans="12:14" x14ac:dyDescent="0.25">
      <c r="L1206" t="s">
        <v>2156</v>
      </c>
      <c r="M1206" t="s">
        <v>42</v>
      </c>
      <c r="N1206" t="s">
        <v>2155</v>
      </c>
    </row>
    <row r="1207" spans="12:14" x14ac:dyDescent="0.25">
      <c r="L1207" t="s">
        <v>2158</v>
      </c>
      <c r="M1207" t="s">
        <v>42</v>
      </c>
      <c r="N1207" t="s">
        <v>2157</v>
      </c>
    </row>
    <row r="1208" spans="12:14" x14ac:dyDescent="0.25">
      <c r="L1208" t="s">
        <v>2160</v>
      </c>
      <c r="M1208" t="s">
        <v>42</v>
      </c>
      <c r="N1208" t="s">
        <v>2159</v>
      </c>
    </row>
    <row r="1209" spans="12:14" x14ac:dyDescent="0.25">
      <c r="L1209" t="s">
        <v>2161</v>
      </c>
      <c r="M1209" t="s">
        <v>42</v>
      </c>
      <c r="N1209" t="s">
        <v>2122</v>
      </c>
    </row>
    <row r="1210" spans="12:14" x14ac:dyDescent="0.25">
      <c r="L1210" t="s">
        <v>2162</v>
      </c>
      <c r="M1210" t="s">
        <v>42</v>
      </c>
      <c r="N1210" t="s">
        <v>1060</v>
      </c>
    </row>
    <row r="1211" spans="12:14" x14ac:dyDescent="0.25">
      <c r="L1211" t="s">
        <v>2163</v>
      </c>
      <c r="M1211" t="s">
        <v>42</v>
      </c>
      <c r="N1211" t="s">
        <v>126</v>
      </c>
    </row>
    <row r="1212" spans="12:14" x14ac:dyDescent="0.25">
      <c r="L1212" t="s">
        <v>2165</v>
      </c>
      <c r="M1212" t="s">
        <v>42</v>
      </c>
      <c r="N1212" t="s">
        <v>2164</v>
      </c>
    </row>
    <row r="1213" spans="12:14" x14ac:dyDescent="0.25">
      <c r="L1213" t="s">
        <v>2167</v>
      </c>
      <c r="M1213" t="s">
        <v>42</v>
      </c>
      <c r="N1213" t="s">
        <v>2166</v>
      </c>
    </row>
    <row r="1214" spans="12:14" x14ac:dyDescent="0.25">
      <c r="L1214" t="s">
        <v>2169</v>
      </c>
      <c r="M1214" t="s">
        <v>42</v>
      </c>
      <c r="N1214" t="s">
        <v>2168</v>
      </c>
    </row>
    <row r="1215" spans="12:14" x14ac:dyDescent="0.25">
      <c r="L1215" t="s">
        <v>2171</v>
      </c>
      <c r="M1215" t="s">
        <v>43</v>
      </c>
      <c r="N1215" t="s">
        <v>2170</v>
      </c>
    </row>
    <row r="1216" spans="12:14" x14ac:dyDescent="0.25">
      <c r="L1216" t="s">
        <v>2173</v>
      </c>
      <c r="M1216" t="s">
        <v>43</v>
      </c>
      <c r="N1216" t="s">
        <v>2172</v>
      </c>
    </row>
    <row r="1217" spans="12:14" x14ac:dyDescent="0.25">
      <c r="L1217" t="s">
        <v>2175</v>
      </c>
      <c r="M1217" t="s">
        <v>43</v>
      </c>
      <c r="N1217" t="s">
        <v>2174</v>
      </c>
    </row>
    <row r="1218" spans="12:14" x14ac:dyDescent="0.25">
      <c r="L1218" t="s">
        <v>2177</v>
      </c>
      <c r="M1218" t="s">
        <v>43</v>
      </c>
      <c r="N1218" t="s">
        <v>2176</v>
      </c>
    </row>
    <row r="1219" spans="12:14" x14ac:dyDescent="0.25">
      <c r="L1219" t="s">
        <v>2179</v>
      </c>
      <c r="M1219" t="s">
        <v>43</v>
      </c>
      <c r="N1219" t="s">
        <v>2178</v>
      </c>
    </row>
    <row r="1220" spans="12:14" x14ac:dyDescent="0.25">
      <c r="L1220" t="s">
        <v>2180</v>
      </c>
      <c r="M1220" t="s">
        <v>43</v>
      </c>
      <c r="N1220" t="s">
        <v>191</v>
      </c>
    </row>
    <row r="1221" spans="12:14" x14ac:dyDescent="0.25">
      <c r="L1221" t="s">
        <v>2182</v>
      </c>
      <c r="M1221" t="s">
        <v>43</v>
      </c>
      <c r="N1221" t="s">
        <v>2181</v>
      </c>
    </row>
    <row r="1222" spans="12:14" x14ac:dyDescent="0.25">
      <c r="L1222" t="s">
        <v>2184</v>
      </c>
      <c r="M1222" t="s">
        <v>43</v>
      </c>
      <c r="N1222" t="s">
        <v>2183</v>
      </c>
    </row>
    <row r="1223" spans="12:14" x14ac:dyDescent="0.25">
      <c r="L1223" t="s">
        <v>2185</v>
      </c>
      <c r="M1223" t="s">
        <v>43</v>
      </c>
      <c r="N1223" t="s">
        <v>712</v>
      </c>
    </row>
    <row r="1224" spans="12:14" x14ac:dyDescent="0.25">
      <c r="L1224" t="s">
        <v>2187</v>
      </c>
      <c r="M1224" t="s">
        <v>43</v>
      </c>
      <c r="N1224" t="s">
        <v>2186</v>
      </c>
    </row>
    <row r="1225" spans="12:14" x14ac:dyDescent="0.25">
      <c r="L1225" t="s">
        <v>2189</v>
      </c>
      <c r="M1225" t="s">
        <v>43</v>
      </c>
      <c r="N1225" t="s">
        <v>2188</v>
      </c>
    </row>
    <row r="1226" spans="12:14" x14ac:dyDescent="0.25">
      <c r="L1226" t="s">
        <v>2190</v>
      </c>
      <c r="M1226" t="s">
        <v>43</v>
      </c>
      <c r="N1226" t="s">
        <v>1590</v>
      </c>
    </row>
    <row r="1227" spans="12:14" x14ac:dyDescent="0.25">
      <c r="L1227" t="s">
        <v>2192</v>
      </c>
      <c r="M1227" t="s">
        <v>43</v>
      </c>
      <c r="N1227" t="s">
        <v>2191</v>
      </c>
    </row>
    <row r="1228" spans="12:14" x14ac:dyDescent="0.25">
      <c r="L1228" t="s">
        <v>2193</v>
      </c>
      <c r="M1228" t="s">
        <v>43</v>
      </c>
      <c r="N1228" t="s">
        <v>2166</v>
      </c>
    </row>
    <row r="1229" spans="12:14" x14ac:dyDescent="0.25">
      <c r="L1229" t="s">
        <v>2195</v>
      </c>
      <c r="M1229" t="s">
        <v>44</v>
      </c>
      <c r="N1229" t="s">
        <v>2194</v>
      </c>
    </row>
    <row r="1230" spans="12:14" x14ac:dyDescent="0.25">
      <c r="L1230" t="s">
        <v>2197</v>
      </c>
      <c r="M1230" t="s">
        <v>44</v>
      </c>
      <c r="N1230" t="s">
        <v>2196</v>
      </c>
    </row>
    <row r="1231" spans="12:14" x14ac:dyDescent="0.25">
      <c r="L1231" t="s">
        <v>2199</v>
      </c>
      <c r="M1231" t="s">
        <v>44</v>
      </c>
      <c r="N1231" t="s">
        <v>2198</v>
      </c>
    </row>
    <row r="1232" spans="12:14" x14ac:dyDescent="0.25">
      <c r="L1232" t="s">
        <v>2201</v>
      </c>
      <c r="M1232" t="s">
        <v>44</v>
      </c>
      <c r="N1232" t="s">
        <v>2200</v>
      </c>
    </row>
    <row r="1233" spans="12:14" x14ac:dyDescent="0.25">
      <c r="L1233" t="s">
        <v>2203</v>
      </c>
      <c r="M1233" t="s">
        <v>44</v>
      </c>
      <c r="N1233" t="s">
        <v>2202</v>
      </c>
    </row>
    <row r="1234" spans="12:14" x14ac:dyDescent="0.25">
      <c r="L1234" t="s">
        <v>2205</v>
      </c>
      <c r="M1234" t="s">
        <v>44</v>
      </c>
      <c r="N1234" t="s">
        <v>2204</v>
      </c>
    </row>
    <row r="1235" spans="12:14" x14ac:dyDescent="0.25">
      <c r="L1235" t="s">
        <v>2207</v>
      </c>
      <c r="M1235" t="s">
        <v>44</v>
      </c>
      <c r="N1235" t="s">
        <v>2206</v>
      </c>
    </row>
    <row r="1236" spans="12:14" x14ac:dyDescent="0.25">
      <c r="L1236" t="s">
        <v>2209</v>
      </c>
      <c r="M1236" t="s">
        <v>44</v>
      </c>
      <c r="N1236" t="s">
        <v>2208</v>
      </c>
    </row>
    <row r="1237" spans="12:14" x14ac:dyDescent="0.25">
      <c r="L1237" t="s">
        <v>2210</v>
      </c>
      <c r="M1237" t="s">
        <v>44</v>
      </c>
      <c r="N1237" t="s">
        <v>734</v>
      </c>
    </row>
    <row r="1238" spans="12:14" x14ac:dyDescent="0.25">
      <c r="L1238" t="s">
        <v>2212</v>
      </c>
      <c r="M1238" t="s">
        <v>44</v>
      </c>
      <c r="N1238" t="s">
        <v>2211</v>
      </c>
    </row>
    <row r="1239" spans="12:14" x14ac:dyDescent="0.25">
      <c r="L1239" t="s">
        <v>2213</v>
      </c>
      <c r="M1239" t="s">
        <v>44</v>
      </c>
      <c r="N1239" t="s">
        <v>862</v>
      </c>
    </row>
    <row r="1240" spans="12:14" x14ac:dyDescent="0.25">
      <c r="L1240" t="s">
        <v>2215</v>
      </c>
      <c r="M1240" t="s">
        <v>44</v>
      </c>
      <c r="N1240" t="s">
        <v>2214</v>
      </c>
    </row>
    <row r="1241" spans="12:14" x14ac:dyDescent="0.25">
      <c r="L1241" t="s">
        <v>2216</v>
      </c>
      <c r="M1241" t="s">
        <v>44</v>
      </c>
      <c r="N1241" t="s">
        <v>147</v>
      </c>
    </row>
    <row r="1242" spans="12:14" x14ac:dyDescent="0.25">
      <c r="L1242" t="s">
        <v>2217</v>
      </c>
      <c r="M1242" t="s">
        <v>44</v>
      </c>
      <c r="N1242" t="s">
        <v>1210</v>
      </c>
    </row>
    <row r="1243" spans="12:14" x14ac:dyDescent="0.25">
      <c r="L1243" t="s">
        <v>2219</v>
      </c>
      <c r="M1243" t="s">
        <v>44</v>
      </c>
      <c r="N1243" t="s">
        <v>2218</v>
      </c>
    </row>
    <row r="1244" spans="12:14" x14ac:dyDescent="0.25">
      <c r="L1244" t="s">
        <v>2221</v>
      </c>
      <c r="M1244" t="s">
        <v>44</v>
      </c>
      <c r="N1244" t="s">
        <v>2220</v>
      </c>
    </row>
    <row r="1245" spans="12:14" x14ac:dyDescent="0.25">
      <c r="L1245" t="s">
        <v>2223</v>
      </c>
      <c r="M1245" t="s">
        <v>44</v>
      </c>
      <c r="N1245" t="s">
        <v>2222</v>
      </c>
    </row>
    <row r="1246" spans="12:14" x14ac:dyDescent="0.25">
      <c r="L1246" t="s">
        <v>2225</v>
      </c>
      <c r="M1246" t="s">
        <v>44</v>
      </c>
      <c r="N1246" t="s">
        <v>2224</v>
      </c>
    </row>
    <row r="1247" spans="12:14" x14ac:dyDescent="0.25">
      <c r="L1247" t="s">
        <v>2226</v>
      </c>
      <c r="M1247" t="s">
        <v>44</v>
      </c>
      <c r="N1247" t="s">
        <v>1218</v>
      </c>
    </row>
    <row r="1248" spans="12:14" x14ac:dyDescent="0.25">
      <c r="L1248" t="s">
        <v>2227</v>
      </c>
      <c r="M1248" t="s">
        <v>44</v>
      </c>
      <c r="N1248" t="s">
        <v>374</v>
      </c>
    </row>
    <row r="1249" spans="12:14" x14ac:dyDescent="0.25">
      <c r="L1249" t="s">
        <v>2228</v>
      </c>
      <c r="M1249" t="s">
        <v>44</v>
      </c>
      <c r="N1249" t="s">
        <v>617</v>
      </c>
    </row>
    <row r="1250" spans="12:14" x14ac:dyDescent="0.25">
      <c r="L1250" t="s">
        <v>2229</v>
      </c>
      <c r="M1250" t="s">
        <v>44</v>
      </c>
      <c r="N1250" t="s">
        <v>1527</v>
      </c>
    </row>
    <row r="1251" spans="12:14" x14ac:dyDescent="0.25">
      <c r="L1251" t="s">
        <v>2231</v>
      </c>
      <c r="M1251" t="s">
        <v>44</v>
      </c>
      <c r="N1251" t="s">
        <v>2230</v>
      </c>
    </row>
    <row r="1252" spans="12:14" x14ac:dyDescent="0.25">
      <c r="L1252" t="s">
        <v>2232</v>
      </c>
      <c r="M1252" t="s">
        <v>44</v>
      </c>
      <c r="N1252" t="s">
        <v>1531</v>
      </c>
    </row>
    <row r="1253" spans="12:14" x14ac:dyDescent="0.25">
      <c r="L1253" t="s">
        <v>2234</v>
      </c>
      <c r="M1253" t="s">
        <v>44</v>
      </c>
      <c r="N1253" t="s">
        <v>2233</v>
      </c>
    </row>
    <row r="1254" spans="12:14" x14ac:dyDescent="0.25">
      <c r="L1254" t="s">
        <v>2236</v>
      </c>
      <c r="M1254" t="s">
        <v>44</v>
      </c>
      <c r="N1254" t="s">
        <v>2235</v>
      </c>
    </row>
    <row r="1255" spans="12:14" x14ac:dyDescent="0.25">
      <c r="L1255" t="s">
        <v>2238</v>
      </c>
      <c r="M1255" t="s">
        <v>44</v>
      </c>
      <c r="N1255" t="s">
        <v>2237</v>
      </c>
    </row>
    <row r="1256" spans="12:14" x14ac:dyDescent="0.25">
      <c r="L1256" t="s">
        <v>2240</v>
      </c>
      <c r="M1256" t="s">
        <v>44</v>
      </c>
      <c r="N1256" t="s">
        <v>2239</v>
      </c>
    </row>
    <row r="1257" spans="12:14" x14ac:dyDescent="0.25">
      <c r="L1257" t="s">
        <v>2242</v>
      </c>
      <c r="M1257" t="s">
        <v>44</v>
      </c>
      <c r="N1257" t="s">
        <v>2241</v>
      </c>
    </row>
    <row r="1258" spans="12:14" x14ac:dyDescent="0.25">
      <c r="L1258" t="s">
        <v>2244</v>
      </c>
      <c r="M1258" t="s">
        <v>44</v>
      </c>
      <c r="N1258" t="s">
        <v>2243</v>
      </c>
    </row>
    <row r="1259" spans="12:14" x14ac:dyDescent="0.25">
      <c r="L1259" t="s">
        <v>2246</v>
      </c>
      <c r="M1259" t="s">
        <v>44</v>
      </c>
      <c r="N1259" t="s">
        <v>2245</v>
      </c>
    </row>
    <row r="1260" spans="12:14" x14ac:dyDescent="0.25">
      <c r="L1260" t="s">
        <v>2248</v>
      </c>
      <c r="M1260" t="s">
        <v>44</v>
      </c>
      <c r="N1260" t="s">
        <v>2247</v>
      </c>
    </row>
    <row r="1261" spans="12:14" x14ac:dyDescent="0.25">
      <c r="L1261" t="s">
        <v>2250</v>
      </c>
      <c r="M1261" t="s">
        <v>44</v>
      </c>
      <c r="N1261" t="s">
        <v>2249</v>
      </c>
    </row>
    <row r="1262" spans="12:14" x14ac:dyDescent="0.25">
      <c r="L1262" t="s">
        <v>2252</v>
      </c>
      <c r="M1262" t="s">
        <v>44</v>
      </c>
      <c r="N1262" t="s">
        <v>2251</v>
      </c>
    </row>
    <row r="1263" spans="12:14" x14ac:dyDescent="0.25">
      <c r="L1263" t="s">
        <v>2254</v>
      </c>
      <c r="M1263" t="s">
        <v>44</v>
      </c>
      <c r="N1263" t="s">
        <v>2253</v>
      </c>
    </row>
    <row r="1264" spans="12:14" x14ac:dyDescent="0.25">
      <c r="L1264" t="s">
        <v>2256</v>
      </c>
      <c r="M1264" t="s">
        <v>44</v>
      </c>
      <c r="N1264" t="s">
        <v>2255</v>
      </c>
    </row>
    <row r="1265" spans="12:14" x14ac:dyDescent="0.25">
      <c r="L1265" t="s">
        <v>2258</v>
      </c>
      <c r="M1265" t="s">
        <v>44</v>
      </c>
      <c r="N1265" t="s">
        <v>2257</v>
      </c>
    </row>
    <row r="1266" spans="12:14" x14ac:dyDescent="0.25">
      <c r="L1266" t="s">
        <v>2259</v>
      </c>
      <c r="M1266" t="s">
        <v>44</v>
      </c>
      <c r="N1266" t="s">
        <v>203</v>
      </c>
    </row>
    <row r="1267" spans="12:14" x14ac:dyDescent="0.25">
      <c r="L1267" t="s">
        <v>2261</v>
      </c>
      <c r="M1267" t="s">
        <v>44</v>
      </c>
      <c r="N1267" t="s">
        <v>2260</v>
      </c>
    </row>
    <row r="1268" spans="12:14" x14ac:dyDescent="0.25">
      <c r="L1268" t="s">
        <v>2263</v>
      </c>
      <c r="M1268" t="s">
        <v>44</v>
      </c>
      <c r="N1268" t="s">
        <v>2262</v>
      </c>
    </row>
    <row r="1269" spans="12:14" x14ac:dyDescent="0.25">
      <c r="L1269" t="s">
        <v>2264</v>
      </c>
      <c r="M1269" t="s">
        <v>44</v>
      </c>
      <c r="N1269" t="s">
        <v>722</v>
      </c>
    </row>
    <row r="1270" spans="12:14" x14ac:dyDescent="0.25">
      <c r="L1270" t="s">
        <v>2266</v>
      </c>
      <c r="M1270" t="s">
        <v>44</v>
      </c>
      <c r="N1270" t="s">
        <v>2265</v>
      </c>
    </row>
    <row r="1271" spans="12:14" x14ac:dyDescent="0.25">
      <c r="L1271" t="s">
        <v>2267</v>
      </c>
      <c r="M1271" t="s">
        <v>44</v>
      </c>
      <c r="N1271" t="s">
        <v>507</v>
      </c>
    </row>
    <row r="1272" spans="12:14" x14ac:dyDescent="0.25">
      <c r="L1272" t="s">
        <v>2269</v>
      </c>
      <c r="M1272" t="s">
        <v>44</v>
      </c>
      <c r="N1272" t="s">
        <v>2268</v>
      </c>
    </row>
    <row r="1273" spans="12:14" x14ac:dyDescent="0.25">
      <c r="L1273" t="s">
        <v>2271</v>
      </c>
      <c r="M1273" t="s">
        <v>44</v>
      </c>
      <c r="N1273" t="s">
        <v>2270</v>
      </c>
    </row>
    <row r="1274" spans="12:14" x14ac:dyDescent="0.25">
      <c r="L1274" t="s">
        <v>2273</v>
      </c>
      <c r="M1274" t="s">
        <v>44</v>
      </c>
      <c r="N1274" t="s">
        <v>2272</v>
      </c>
    </row>
    <row r="1275" spans="12:14" x14ac:dyDescent="0.25">
      <c r="L1275" t="s">
        <v>2274</v>
      </c>
      <c r="M1275" t="s">
        <v>44</v>
      </c>
      <c r="N1275" t="s">
        <v>1277</v>
      </c>
    </row>
    <row r="1276" spans="12:14" x14ac:dyDescent="0.25">
      <c r="L1276" t="s">
        <v>2276</v>
      </c>
      <c r="M1276" t="s">
        <v>44</v>
      </c>
      <c r="N1276" t="s">
        <v>2275</v>
      </c>
    </row>
    <row r="1277" spans="12:14" x14ac:dyDescent="0.25">
      <c r="L1277" t="s">
        <v>2278</v>
      </c>
      <c r="M1277" t="s">
        <v>44</v>
      </c>
      <c r="N1277" t="s">
        <v>2277</v>
      </c>
    </row>
    <row r="1278" spans="12:14" x14ac:dyDescent="0.25">
      <c r="L1278" t="s">
        <v>2280</v>
      </c>
      <c r="M1278" t="s">
        <v>44</v>
      </c>
      <c r="N1278" t="s">
        <v>2279</v>
      </c>
    </row>
    <row r="1279" spans="12:14" x14ac:dyDescent="0.25">
      <c r="L1279" t="s">
        <v>2282</v>
      </c>
      <c r="M1279" t="s">
        <v>44</v>
      </c>
      <c r="N1279" t="s">
        <v>2281</v>
      </c>
    </row>
    <row r="1280" spans="12:14" x14ac:dyDescent="0.25">
      <c r="L1280" t="s">
        <v>2284</v>
      </c>
      <c r="M1280" t="s">
        <v>44</v>
      </c>
      <c r="N1280" t="s">
        <v>2283</v>
      </c>
    </row>
    <row r="1281" spans="12:14" x14ac:dyDescent="0.25">
      <c r="L1281" t="s">
        <v>2285</v>
      </c>
      <c r="M1281" t="s">
        <v>44</v>
      </c>
      <c r="N1281" t="s">
        <v>1292</v>
      </c>
    </row>
    <row r="1282" spans="12:14" x14ac:dyDescent="0.25">
      <c r="L1282" t="s">
        <v>2287</v>
      </c>
      <c r="M1282" t="s">
        <v>44</v>
      </c>
      <c r="N1282" t="s">
        <v>2286</v>
      </c>
    </row>
    <row r="1283" spans="12:14" x14ac:dyDescent="0.25">
      <c r="L1283" t="s">
        <v>2289</v>
      </c>
      <c r="M1283" t="s">
        <v>44</v>
      </c>
      <c r="N1283" t="s">
        <v>2288</v>
      </c>
    </row>
    <row r="1284" spans="12:14" x14ac:dyDescent="0.25">
      <c r="L1284" t="s">
        <v>2291</v>
      </c>
      <c r="M1284" t="s">
        <v>44</v>
      </c>
      <c r="N1284" t="s">
        <v>2290</v>
      </c>
    </row>
    <row r="1285" spans="12:14" x14ac:dyDescent="0.25">
      <c r="L1285" t="s">
        <v>2293</v>
      </c>
      <c r="M1285" t="s">
        <v>44</v>
      </c>
      <c r="N1285" t="s">
        <v>2292</v>
      </c>
    </row>
    <row r="1286" spans="12:14" x14ac:dyDescent="0.25">
      <c r="L1286" t="s">
        <v>2294</v>
      </c>
      <c r="M1286" t="s">
        <v>44</v>
      </c>
      <c r="N1286" t="s">
        <v>231</v>
      </c>
    </row>
    <row r="1287" spans="12:14" x14ac:dyDescent="0.25">
      <c r="L1287" t="s">
        <v>2296</v>
      </c>
      <c r="M1287" t="s">
        <v>44</v>
      </c>
      <c r="N1287" t="s">
        <v>2295</v>
      </c>
    </row>
    <row r="1288" spans="12:14" x14ac:dyDescent="0.25">
      <c r="L1288" t="s">
        <v>2298</v>
      </c>
      <c r="M1288" t="s">
        <v>44</v>
      </c>
      <c r="N1288" t="s">
        <v>2297</v>
      </c>
    </row>
    <row r="1289" spans="12:14" x14ac:dyDescent="0.25">
      <c r="L1289" t="s">
        <v>2300</v>
      </c>
      <c r="M1289" t="s">
        <v>44</v>
      </c>
      <c r="N1289" t="s">
        <v>2299</v>
      </c>
    </row>
    <row r="1290" spans="12:14" x14ac:dyDescent="0.25">
      <c r="L1290" t="s">
        <v>2302</v>
      </c>
      <c r="M1290" t="s">
        <v>44</v>
      </c>
      <c r="N1290" t="s">
        <v>2301</v>
      </c>
    </row>
    <row r="1291" spans="12:14" x14ac:dyDescent="0.25">
      <c r="L1291" t="s">
        <v>2304</v>
      </c>
      <c r="M1291" t="s">
        <v>44</v>
      </c>
      <c r="N1291" t="s">
        <v>2303</v>
      </c>
    </row>
    <row r="1292" spans="12:14" x14ac:dyDescent="0.25">
      <c r="L1292" t="s">
        <v>2306</v>
      </c>
      <c r="M1292" t="s">
        <v>44</v>
      </c>
      <c r="N1292" t="s">
        <v>2305</v>
      </c>
    </row>
    <row r="1293" spans="12:14" x14ac:dyDescent="0.25">
      <c r="L1293" t="s">
        <v>2308</v>
      </c>
      <c r="M1293" t="s">
        <v>44</v>
      </c>
      <c r="N1293" t="s">
        <v>2307</v>
      </c>
    </row>
    <row r="1294" spans="12:14" x14ac:dyDescent="0.25">
      <c r="L1294" t="s">
        <v>2310</v>
      </c>
      <c r="M1294" t="s">
        <v>44</v>
      </c>
      <c r="N1294" t="s">
        <v>2309</v>
      </c>
    </row>
    <row r="1295" spans="12:14" x14ac:dyDescent="0.25">
      <c r="L1295" t="s">
        <v>2311</v>
      </c>
      <c r="M1295" t="s">
        <v>44</v>
      </c>
      <c r="N1295" t="s">
        <v>812</v>
      </c>
    </row>
    <row r="1296" spans="12:14" x14ac:dyDescent="0.25">
      <c r="L1296" t="s">
        <v>2313</v>
      </c>
      <c r="M1296" t="s">
        <v>44</v>
      </c>
      <c r="N1296" t="s">
        <v>2312</v>
      </c>
    </row>
    <row r="1297" spans="12:14" x14ac:dyDescent="0.25">
      <c r="L1297" t="s">
        <v>2315</v>
      </c>
      <c r="M1297" t="s">
        <v>44</v>
      </c>
      <c r="N1297" t="s">
        <v>2314</v>
      </c>
    </row>
    <row r="1298" spans="12:14" x14ac:dyDescent="0.25">
      <c r="L1298" t="s">
        <v>2316</v>
      </c>
      <c r="M1298" t="s">
        <v>44</v>
      </c>
      <c r="N1298" t="s">
        <v>1740</v>
      </c>
    </row>
    <row r="1299" spans="12:14" x14ac:dyDescent="0.25">
      <c r="L1299" t="s">
        <v>2318</v>
      </c>
      <c r="M1299" t="s">
        <v>44</v>
      </c>
      <c r="N1299" t="s">
        <v>2317</v>
      </c>
    </row>
    <row r="1300" spans="12:14" x14ac:dyDescent="0.25">
      <c r="L1300" t="s">
        <v>2320</v>
      </c>
      <c r="M1300" t="s">
        <v>44</v>
      </c>
      <c r="N1300" t="s">
        <v>2319</v>
      </c>
    </row>
    <row r="1301" spans="12:14" x14ac:dyDescent="0.25">
      <c r="L1301" t="s">
        <v>2322</v>
      </c>
      <c r="M1301" t="s">
        <v>44</v>
      </c>
      <c r="N1301" t="s">
        <v>2321</v>
      </c>
    </row>
    <row r="1302" spans="12:14" x14ac:dyDescent="0.25">
      <c r="L1302" t="s">
        <v>2323</v>
      </c>
      <c r="M1302" t="s">
        <v>44</v>
      </c>
      <c r="N1302" t="s">
        <v>247</v>
      </c>
    </row>
    <row r="1303" spans="12:14" x14ac:dyDescent="0.25">
      <c r="L1303" t="s">
        <v>2324</v>
      </c>
      <c r="M1303" t="s">
        <v>44</v>
      </c>
      <c r="N1303" t="s">
        <v>1449</v>
      </c>
    </row>
    <row r="1304" spans="12:14" x14ac:dyDescent="0.25">
      <c r="L1304" t="s">
        <v>2326</v>
      </c>
      <c r="M1304" t="s">
        <v>44</v>
      </c>
      <c r="N1304" t="s">
        <v>2325</v>
      </c>
    </row>
    <row r="1305" spans="12:14" x14ac:dyDescent="0.25">
      <c r="L1305" t="s">
        <v>2328</v>
      </c>
      <c r="M1305" t="s">
        <v>44</v>
      </c>
      <c r="N1305" t="s">
        <v>2327</v>
      </c>
    </row>
    <row r="1306" spans="12:14" x14ac:dyDescent="0.25">
      <c r="L1306" t="s">
        <v>2330</v>
      </c>
      <c r="M1306" t="s">
        <v>44</v>
      </c>
      <c r="N1306" t="s">
        <v>2329</v>
      </c>
    </row>
    <row r="1307" spans="12:14" x14ac:dyDescent="0.25">
      <c r="L1307" t="s">
        <v>2332</v>
      </c>
      <c r="M1307" t="s">
        <v>44</v>
      </c>
      <c r="N1307" t="s">
        <v>2331</v>
      </c>
    </row>
    <row r="1308" spans="12:14" x14ac:dyDescent="0.25">
      <c r="L1308" t="s">
        <v>2333</v>
      </c>
      <c r="M1308" t="s">
        <v>44</v>
      </c>
      <c r="N1308" t="s">
        <v>466</v>
      </c>
    </row>
    <row r="1309" spans="12:14" x14ac:dyDescent="0.25">
      <c r="L1309" t="s">
        <v>2335</v>
      </c>
      <c r="M1309" t="s">
        <v>44</v>
      </c>
      <c r="N1309" t="s">
        <v>2334</v>
      </c>
    </row>
    <row r="1310" spans="12:14" x14ac:dyDescent="0.25">
      <c r="L1310" t="s">
        <v>2336</v>
      </c>
      <c r="M1310" t="s">
        <v>44</v>
      </c>
      <c r="N1310" t="s">
        <v>1097</v>
      </c>
    </row>
    <row r="1311" spans="12:14" x14ac:dyDescent="0.25">
      <c r="L1311" t="s">
        <v>2338</v>
      </c>
      <c r="M1311" t="s">
        <v>44</v>
      </c>
      <c r="N1311" t="s">
        <v>2337</v>
      </c>
    </row>
    <row r="1312" spans="12:14" x14ac:dyDescent="0.25">
      <c r="L1312" t="s">
        <v>2340</v>
      </c>
      <c r="M1312" t="s">
        <v>45</v>
      </c>
      <c r="N1312" t="s">
        <v>2339</v>
      </c>
    </row>
    <row r="1313" spans="12:14" x14ac:dyDescent="0.25">
      <c r="L1313" t="s">
        <v>2342</v>
      </c>
      <c r="M1313" t="s">
        <v>45</v>
      </c>
      <c r="N1313" t="s">
        <v>2341</v>
      </c>
    </row>
    <row r="1314" spans="12:14" x14ac:dyDescent="0.25">
      <c r="L1314" t="s">
        <v>2344</v>
      </c>
      <c r="M1314" t="s">
        <v>45</v>
      </c>
      <c r="N1314" t="s">
        <v>2343</v>
      </c>
    </row>
    <row r="1315" spans="12:14" x14ac:dyDescent="0.25">
      <c r="L1315" t="s">
        <v>2346</v>
      </c>
      <c r="M1315" t="s">
        <v>45</v>
      </c>
      <c r="N1315" t="s">
        <v>2345</v>
      </c>
    </row>
    <row r="1316" spans="12:14" x14ac:dyDescent="0.25">
      <c r="L1316" t="s">
        <v>2347</v>
      </c>
      <c r="M1316" t="s">
        <v>45</v>
      </c>
      <c r="N1316" t="s">
        <v>351</v>
      </c>
    </row>
    <row r="1317" spans="12:14" x14ac:dyDescent="0.25">
      <c r="L1317" t="s">
        <v>2349</v>
      </c>
      <c r="M1317" t="s">
        <v>45</v>
      </c>
      <c r="N1317" t="s">
        <v>2348</v>
      </c>
    </row>
    <row r="1318" spans="12:14" x14ac:dyDescent="0.25">
      <c r="L1318" t="s">
        <v>2351</v>
      </c>
      <c r="M1318" t="s">
        <v>45</v>
      </c>
      <c r="N1318" t="s">
        <v>2350</v>
      </c>
    </row>
    <row r="1319" spans="12:14" x14ac:dyDescent="0.25">
      <c r="L1319" t="s">
        <v>2352</v>
      </c>
      <c r="M1319" t="s">
        <v>45</v>
      </c>
      <c r="N1319" t="s">
        <v>1204</v>
      </c>
    </row>
    <row r="1320" spans="12:14" x14ac:dyDescent="0.25">
      <c r="L1320" t="s">
        <v>2354</v>
      </c>
      <c r="M1320" t="s">
        <v>45</v>
      </c>
      <c r="N1320" t="s">
        <v>2353</v>
      </c>
    </row>
    <row r="1321" spans="12:14" x14ac:dyDescent="0.25">
      <c r="L1321" t="s">
        <v>2356</v>
      </c>
      <c r="M1321" t="s">
        <v>45</v>
      </c>
      <c r="N1321" t="s">
        <v>2355</v>
      </c>
    </row>
    <row r="1322" spans="12:14" x14ac:dyDescent="0.25">
      <c r="L1322" t="s">
        <v>2357</v>
      </c>
      <c r="M1322" t="s">
        <v>45</v>
      </c>
      <c r="N1322" t="s">
        <v>1210</v>
      </c>
    </row>
    <row r="1323" spans="12:14" x14ac:dyDescent="0.25">
      <c r="L1323" t="s">
        <v>2358</v>
      </c>
      <c r="M1323" t="s">
        <v>45</v>
      </c>
      <c r="N1323" t="s">
        <v>2222</v>
      </c>
    </row>
    <row r="1324" spans="12:14" x14ac:dyDescent="0.25">
      <c r="L1324" t="s">
        <v>2360</v>
      </c>
      <c r="M1324" t="s">
        <v>45</v>
      </c>
      <c r="N1324" t="s">
        <v>2359</v>
      </c>
    </row>
    <row r="1325" spans="12:14" x14ac:dyDescent="0.25">
      <c r="L1325" t="s">
        <v>2361</v>
      </c>
      <c r="M1325" t="s">
        <v>45</v>
      </c>
      <c r="N1325" t="s">
        <v>159</v>
      </c>
    </row>
    <row r="1326" spans="12:14" x14ac:dyDescent="0.25">
      <c r="L1326" t="s">
        <v>2362</v>
      </c>
      <c r="M1326" t="s">
        <v>45</v>
      </c>
      <c r="N1326" t="s">
        <v>1153</v>
      </c>
    </row>
    <row r="1327" spans="12:14" x14ac:dyDescent="0.25">
      <c r="L1327" t="s">
        <v>2363</v>
      </c>
      <c r="M1327" t="s">
        <v>45</v>
      </c>
      <c r="N1327" t="s">
        <v>908</v>
      </c>
    </row>
    <row r="1328" spans="12:14" x14ac:dyDescent="0.25">
      <c r="L1328" t="s">
        <v>2365</v>
      </c>
      <c r="M1328" t="s">
        <v>45</v>
      </c>
      <c r="N1328" t="s">
        <v>2364</v>
      </c>
    </row>
    <row r="1329" spans="12:14" x14ac:dyDescent="0.25">
      <c r="L1329" t="s">
        <v>2367</v>
      </c>
      <c r="M1329" t="s">
        <v>45</v>
      </c>
      <c r="N1329" t="s">
        <v>2366</v>
      </c>
    </row>
    <row r="1330" spans="12:14" x14ac:dyDescent="0.25">
      <c r="L1330" t="s">
        <v>2369</v>
      </c>
      <c r="M1330" t="s">
        <v>45</v>
      </c>
      <c r="N1330" t="s">
        <v>2368</v>
      </c>
    </row>
    <row r="1331" spans="12:14" x14ac:dyDescent="0.25">
      <c r="L1331" t="s">
        <v>2370</v>
      </c>
      <c r="M1331" t="s">
        <v>45</v>
      </c>
      <c r="N1331" t="s">
        <v>922</v>
      </c>
    </row>
    <row r="1332" spans="12:14" x14ac:dyDescent="0.25">
      <c r="L1332" t="s">
        <v>2371</v>
      </c>
      <c r="M1332" t="s">
        <v>45</v>
      </c>
      <c r="N1332" t="s">
        <v>623</v>
      </c>
    </row>
    <row r="1333" spans="12:14" x14ac:dyDescent="0.25">
      <c r="L1333" t="s">
        <v>2373</v>
      </c>
      <c r="M1333" t="s">
        <v>45</v>
      </c>
      <c r="N1333" t="s">
        <v>2372</v>
      </c>
    </row>
    <row r="1334" spans="12:14" x14ac:dyDescent="0.25">
      <c r="L1334" t="s">
        <v>2375</v>
      </c>
      <c r="M1334" t="s">
        <v>45</v>
      </c>
      <c r="N1334" t="s">
        <v>2374</v>
      </c>
    </row>
    <row r="1335" spans="12:14" x14ac:dyDescent="0.25">
      <c r="L1335" t="s">
        <v>2377</v>
      </c>
      <c r="M1335" t="s">
        <v>45</v>
      </c>
      <c r="N1335" t="s">
        <v>2376</v>
      </c>
    </row>
    <row r="1336" spans="12:14" x14ac:dyDescent="0.25">
      <c r="L1336" t="s">
        <v>2379</v>
      </c>
      <c r="M1336" t="s">
        <v>45</v>
      </c>
      <c r="N1336" t="s">
        <v>2378</v>
      </c>
    </row>
    <row r="1337" spans="12:14" x14ac:dyDescent="0.25">
      <c r="L1337" t="s">
        <v>2380</v>
      </c>
      <c r="M1337" t="s">
        <v>45</v>
      </c>
      <c r="N1337" t="s">
        <v>392</v>
      </c>
    </row>
    <row r="1338" spans="12:14" x14ac:dyDescent="0.25">
      <c r="L1338" t="s">
        <v>2382</v>
      </c>
      <c r="M1338" t="s">
        <v>45</v>
      </c>
      <c r="N1338" t="s">
        <v>2381</v>
      </c>
    </row>
    <row r="1339" spans="12:14" x14ac:dyDescent="0.25">
      <c r="L1339" t="s">
        <v>2383</v>
      </c>
      <c r="M1339" t="s">
        <v>45</v>
      </c>
      <c r="N1339" t="s">
        <v>201</v>
      </c>
    </row>
    <row r="1340" spans="12:14" x14ac:dyDescent="0.25">
      <c r="L1340" t="s">
        <v>2385</v>
      </c>
      <c r="M1340" t="s">
        <v>45</v>
      </c>
      <c r="N1340" t="s">
        <v>2384</v>
      </c>
    </row>
    <row r="1341" spans="12:14" x14ac:dyDescent="0.25">
      <c r="L1341" t="s">
        <v>2387</v>
      </c>
      <c r="M1341" t="s">
        <v>45</v>
      </c>
      <c r="N1341" t="s">
        <v>2386</v>
      </c>
    </row>
    <row r="1342" spans="12:14" x14ac:dyDescent="0.25">
      <c r="L1342" t="s">
        <v>2389</v>
      </c>
      <c r="M1342" t="s">
        <v>45</v>
      </c>
      <c r="N1342" t="s">
        <v>2388</v>
      </c>
    </row>
    <row r="1343" spans="12:14" x14ac:dyDescent="0.25">
      <c r="L1343" t="s">
        <v>2390</v>
      </c>
      <c r="M1343" t="s">
        <v>45</v>
      </c>
      <c r="N1343" t="s">
        <v>203</v>
      </c>
    </row>
    <row r="1344" spans="12:14" x14ac:dyDescent="0.25">
      <c r="L1344" t="s">
        <v>2392</v>
      </c>
      <c r="M1344" t="s">
        <v>45</v>
      </c>
      <c r="N1344" t="s">
        <v>2391</v>
      </c>
    </row>
    <row r="1345" spans="12:14" x14ac:dyDescent="0.25">
      <c r="L1345" t="s">
        <v>2394</v>
      </c>
      <c r="M1345" t="s">
        <v>45</v>
      </c>
      <c r="N1345" t="s">
        <v>2393</v>
      </c>
    </row>
    <row r="1346" spans="12:14" x14ac:dyDescent="0.25">
      <c r="L1346" t="s">
        <v>2396</v>
      </c>
      <c r="M1346" t="s">
        <v>45</v>
      </c>
      <c r="N1346" t="s">
        <v>2395</v>
      </c>
    </row>
    <row r="1347" spans="12:14" x14ac:dyDescent="0.25">
      <c r="L1347" t="s">
        <v>2398</v>
      </c>
      <c r="M1347" t="s">
        <v>45</v>
      </c>
      <c r="N1347" t="s">
        <v>2397</v>
      </c>
    </row>
    <row r="1348" spans="12:14" x14ac:dyDescent="0.25">
      <c r="L1348" t="s">
        <v>2400</v>
      </c>
      <c r="M1348" t="s">
        <v>45</v>
      </c>
      <c r="N1348" t="s">
        <v>2399</v>
      </c>
    </row>
    <row r="1349" spans="12:14" x14ac:dyDescent="0.25">
      <c r="L1349" t="s">
        <v>2401</v>
      </c>
      <c r="M1349" t="s">
        <v>45</v>
      </c>
      <c r="N1349" t="s">
        <v>507</v>
      </c>
    </row>
    <row r="1350" spans="12:14" x14ac:dyDescent="0.25">
      <c r="L1350" t="s">
        <v>2403</v>
      </c>
      <c r="M1350" t="s">
        <v>45</v>
      </c>
      <c r="N1350" t="s">
        <v>2402</v>
      </c>
    </row>
    <row r="1351" spans="12:14" x14ac:dyDescent="0.25">
      <c r="L1351" t="s">
        <v>2405</v>
      </c>
      <c r="M1351" t="s">
        <v>45</v>
      </c>
      <c r="N1351" t="s">
        <v>2404</v>
      </c>
    </row>
    <row r="1352" spans="12:14" x14ac:dyDescent="0.25">
      <c r="L1352" t="s">
        <v>2406</v>
      </c>
      <c r="M1352" t="s">
        <v>45</v>
      </c>
      <c r="N1352" t="s">
        <v>413</v>
      </c>
    </row>
    <row r="1353" spans="12:14" x14ac:dyDescent="0.25">
      <c r="L1353" t="s">
        <v>2407</v>
      </c>
      <c r="M1353" t="s">
        <v>45</v>
      </c>
      <c r="N1353" t="s">
        <v>1567</v>
      </c>
    </row>
    <row r="1354" spans="12:14" x14ac:dyDescent="0.25">
      <c r="L1354" t="s">
        <v>2409</v>
      </c>
      <c r="M1354" t="s">
        <v>45</v>
      </c>
      <c r="N1354" t="s">
        <v>2408</v>
      </c>
    </row>
    <row r="1355" spans="12:14" x14ac:dyDescent="0.25">
      <c r="L1355" t="s">
        <v>2411</v>
      </c>
      <c r="M1355" t="s">
        <v>45</v>
      </c>
      <c r="N1355" t="s">
        <v>2410</v>
      </c>
    </row>
    <row r="1356" spans="12:14" x14ac:dyDescent="0.25">
      <c r="L1356" t="s">
        <v>2412</v>
      </c>
      <c r="M1356" t="s">
        <v>45</v>
      </c>
      <c r="N1356" t="s">
        <v>227</v>
      </c>
    </row>
    <row r="1357" spans="12:14" x14ac:dyDescent="0.25">
      <c r="L1357" t="s">
        <v>2413</v>
      </c>
      <c r="M1357" t="s">
        <v>45</v>
      </c>
      <c r="N1357" t="s">
        <v>802</v>
      </c>
    </row>
    <row r="1358" spans="12:14" x14ac:dyDescent="0.25">
      <c r="L1358" t="s">
        <v>2415</v>
      </c>
      <c r="M1358" t="s">
        <v>45</v>
      </c>
      <c r="N1358" t="s">
        <v>2414</v>
      </c>
    </row>
    <row r="1359" spans="12:14" x14ac:dyDescent="0.25">
      <c r="L1359" t="s">
        <v>2417</v>
      </c>
      <c r="M1359" t="s">
        <v>45</v>
      </c>
      <c r="N1359" t="s">
        <v>2416</v>
      </c>
    </row>
    <row r="1360" spans="12:14" x14ac:dyDescent="0.25">
      <c r="L1360" t="s">
        <v>2419</v>
      </c>
      <c r="M1360" t="s">
        <v>45</v>
      </c>
      <c r="N1360" t="s">
        <v>2418</v>
      </c>
    </row>
    <row r="1361" spans="12:14" x14ac:dyDescent="0.25">
      <c r="L1361" t="s">
        <v>2421</v>
      </c>
      <c r="M1361" t="s">
        <v>45</v>
      </c>
      <c r="N1361" t="s">
        <v>2420</v>
      </c>
    </row>
    <row r="1362" spans="12:14" x14ac:dyDescent="0.25">
      <c r="L1362" t="s">
        <v>2422</v>
      </c>
      <c r="M1362" t="s">
        <v>45</v>
      </c>
      <c r="N1362" t="s">
        <v>1019</v>
      </c>
    </row>
    <row r="1363" spans="12:14" x14ac:dyDescent="0.25">
      <c r="L1363" t="s">
        <v>2424</v>
      </c>
      <c r="M1363" t="s">
        <v>45</v>
      </c>
      <c r="N1363" t="s">
        <v>2423</v>
      </c>
    </row>
    <row r="1364" spans="12:14" x14ac:dyDescent="0.25">
      <c r="L1364" t="s">
        <v>2426</v>
      </c>
      <c r="M1364" t="s">
        <v>45</v>
      </c>
      <c r="N1364" t="s">
        <v>2425</v>
      </c>
    </row>
    <row r="1365" spans="12:14" x14ac:dyDescent="0.25">
      <c r="L1365" t="s">
        <v>2428</v>
      </c>
      <c r="M1365" t="s">
        <v>45</v>
      </c>
      <c r="N1365" t="s">
        <v>2427</v>
      </c>
    </row>
    <row r="1366" spans="12:14" x14ac:dyDescent="0.25">
      <c r="L1366" t="s">
        <v>2430</v>
      </c>
      <c r="M1366" t="s">
        <v>45</v>
      </c>
      <c r="N1366" t="s">
        <v>2429</v>
      </c>
    </row>
    <row r="1367" spans="12:14" x14ac:dyDescent="0.25">
      <c r="L1367" t="s">
        <v>2432</v>
      </c>
      <c r="M1367" t="s">
        <v>45</v>
      </c>
      <c r="N1367" t="s">
        <v>2431</v>
      </c>
    </row>
    <row r="1368" spans="12:14" x14ac:dyDescent="0.25">
      <c r="L1368" t="s">
        <v>2434</v>
      </c>
      <c r="M1368" t="s">
        <v>45</v>
      </c>
      <c r="N1368" t="s">
        <v>2433</v>
      </c>
    </row>
    <row r="1369" spans="12:14" x14ac:dyDescent="0.25">
      <c r="L1369" t="s">
        <v>2436</v>
      </c>
      <c r="M1369" t="s">
        <v>45</v>
      </c>
      <c r="N1369" t="s">
        <v>2435</v>
      </c>
    </row>
    <row r="1370" spans="12:14" x14ac:dyDescent="0.25">
      <c r="L1370" t="s">
        <v>2438</v>
      </c>
      <c r="M1370" t="s">
        <v>45</v>
      </c>
      <c r="N1370" t="s">
        <v>2437</v>
      </c>
    </row>
    <row r="1371" spans="12:14" x14ac:dyDescent="0.25">
      <c r="L1371" t="s">
        <v>2439</v>
      </c>
      <c r="M1371" t="s">
        <v>45</v>
      </c>
      <c r="N1371" t="s">
        <v>439</v>
      </c>
    </row>
    <row r="1372" spans="12:14" x14ac:dyDescent="0.25">
      <c r="L1372" t="s">
        <v>2440</v>
      </c>
      <c r="M1372" t="s">
        <v>45</v>
      </c>
      <c r="N1372" t="s">
        <v>441</v>
      </c>
    </row>
    <row r="1373" spans="12:14" x14ac:dyDescent="0.25">
      <c r="L1373" t="s">
        <v>2442</v>
      </c>
      <c r="M1373" t="s">
        <v>45</v>
      </c>
      <c r="N1373" t="s">
        <v>2441</v>
      </c>
    </row>
    <row r="1374" spans="12:14" x14ac:dyDescent="0.25">
      <c r="L1374" t="s">
        <v>2444</v>
      </c>
      <c r="M1374" t="s">
        <v>45</v>
      </c>
      <c r="N1374" t="s">
        <v>2443</v>
      </c>
    </row>
    <row r="1375" spans="12:14" x14ac:dyDescent="0.25">
      <c r="L1375" t="s">
        <v>2446</v>
      </c>
      <c r="M1375" t="s">
        <v>45</v>
      </c>
      <c r="N1375" t="s">
        <v>2445</v>
      </c>
    </row>
    <row r="1376" spans="12:14" x14ac:dyDescent="0.25">
      <c r="L1376" t="s">
        <v>2448</v>
      </c>
      <c r="M1376" t="s">
        <v>45</v>
      </c>
      <c r="N1376" t="s">
        <v>2447</v>
      </c>
    </row>
    <row r="1377" spans="12:14" x14ac:dyDescent="0.25">
      <c r="L1377" t="s">
        <v>2449</v>
      </c>
      <c r="M1377" t="s">
        <v>45</v>
      </c>
      <c r="N1377" t="s">
        <v>1755</v>
      </c>
    </row>
    <row r="1378" spans="12:14" x14ac:dyDescent="0.25">
      <c r="L1378" t="s">
        <v>2451</v>
      </c>
      <c r="M1378" t="s">
        <v>45</v>
      </c>
      <c r="N1378" t="s">
        <v>2450</v>
      </c>
    </row>
    <row r="1379" spans="12:14" x14ac:dyDescent="0.25">
      <c r="L1379" t="s">
        <v>2453</v>
      </c>
      <c r="M1379" t="s">
        <v>45</v>
      </c>
      <c r="N1379" t="s">
        <v>2452</v>
      </c>
    </row>
    <row r="1380" spans="12:14" x14ac:dyDescent="0.25">
      <c r="L1380" t="s">
        <v>2455</v>
      </c>
      <c r="M1380" t="s">
        <v>45</v>
      </c>
      <c r="N1380" t="s">
        <v>2454</v>
      </c>
    </row>
    <row r="1381" spans="12:14" x14ac:dyDescent="0.25">
      <c r="L1381" t="s">
        <v>2456</v>
      </c>
      <c r="M1381" t="s">
        <v>45</v>
      </c>
      <c r="N1381" t="s">
        <v>452</v>
      </c>
    </row>
    <row r="1382" spans="12:14" x14ac:dyDescent="0.25">
      <c r="L1382" t="s">
        <v>2458</v>
      </c>
      <c r="M1382" t="s">
        <v>45</v>
      </c>
      <c r="N1382" t="s">
        <v>2457</v>
      </c>
    </row>
    <row r="1383" spans="12:14" x14ac:dyDescent="0.25">
      <c r="L1383" t="s">
        <v>2460</v>
      </c>
      <c r="M1383" t="s">
        <v>45</v>
      </c>
      <c r="N1383" t="s">
        <v>2459</v>
      </c>
    </row>
    <row r="1384" spans="12:14" x14ac:dyDescent="0.25">
      <c r="L1384" t="s">
        <v>2462</v>
      </c>
      <c r="M1384" t="s">
        <v>45</v>
      </c>
      <c r="N1384" t="s">
        <v>2461</v>
      </c>
    </row>
    <row r="1385" spans="12:14" x14ac:dyDescent="0.25">
      <c r="L1385" t="s">
        <v>2464</v>
      </c>
      <c r="M1385" t="s">
        <v>45</v>
      </c>
      <c r="N1385" t="s">
        <v>2463</v>
      </c>
    </row>
    <row r="1386" spans="12:14" x14ac:dyDescent="0.25">
      <c r="L1386" t="s">
        <v>2465</v>
      </c>
      <c r="M1386" t="s">
        <v>45</v>
      </c>
      <c r="N1386" t="s">
        <v>1780</v>
      </c>
    </row>
    <row r="1387" spans="12:14" x14ac:dyDescent="0.25">
      <c r="L1387" t="s">
        <v>2467</v>
      </c>
      <c r="M1387" t="s">
        <v>45</v>
      </c>
      <c r="N1387" t="s">
        <v>2466</v>
      </c>
    </row>
    <row r="1388" spans="12:14" x14ac:dyDescent="0.25">
      <c r="L1388" t="s">
        <v>2468</v>
      </c>
      <c r="M1388" t="s">
        <v>45</v>
      </c>
      <c r="N1388" t="s">
        <v>1960</v>
      </c>
    </row>
    <row r="1389" spans="12:14" x14ac:dyDescent="0.25">
      <c r="L1389" t="s">
        <v>2470</v>
      </c>
      <c r="M1389" t="s">
        <v>45</v>
      </c>
      <c r="N1389" t="s">
        <v>2469</v>
      </c>
    </row>
    <row r="1390" spans="12:14" x14ac:dyDescent="0.25">
      <c r="L1390" t="s">
        <v>2472</v>
      </c>
      <c r="M1390" t="s">
        <v>45</v>
      </c>
      <c r="N1390" t="s">
        <v>2471</v>
      </c>
    </row>
    <row r="1391" spans="12:14" x14ac:dyDescent="0.25">
      <c r="L1391" t="s">
        <v>2474</v>
      </c>
      <c r="M1391" t="s">
        <v>45</v>
      </c>
      <c r="N1391" t="s">
        <v>2473</v>
      </c>
    </row>
    <row r="1392" spans="12:14" x14ac:dyDescent="0.25">
      <c r="L1392" t="s">
        <v>2476</v>
      </c>
      <c r="M1392" t="s">
        <v>45</v>
      </c>
      <c r="N1392" t="s">
        <v>2475</v>
      </c>
    </row>
    <row r="1393" spans="12:14" x14ac:dyDescent="0.25">
      <c r="L1393" t="s">
        <v>2477</v>
      </c>
      <c r="M1393" t="s">
        <v>45</v>
      </c>
      <c r="N1393" t="s">
        <v>126</v>
      </c>
    </row>
    <row r="1394" spans="12:14" x14ac:dyDescent="0.25">
      <c r="L1394" t="s">
        <v>2479</v>
      </c>
      <c r="M1394" t="s">
        <v>45</v>
      </c>
      <c r="N1394" t="s">
        <v>2478</v>
      </c>
    </row>
    <row r="1395" spans="12:14" x14ac:dyDescent="0.25">
      <c r="L1395" t="s">
        <v>2481</v>
      </c>
      <c r="M1395" t="s">
        <v>45</v>
      </c>
      <c r="N1395" t="s">
        <v>2480</v>
      </c>
    </row>
    <row r="1396" spans="12:14" x14ac:dyDescent="0.25">
      <c r="L1396" t="s">
        <v>2483</v>
      </c>
      <c r="M1396" t="s">
        <v>45</v>
      </c>
      <c r="N1396" t="s">
        <v>2482</v>
      </c>
    </row>
    <row r="1397" spans="12:14" x14ac:dyDescent="0.25">
      <c r="L1397" t="s">
        <v>2484</v>
      </c>
      <c r="M1397" t="s">
        <v>45</v>
      </c>
      <c r="N1397" t="s">
        <v>1626</v>
      </c>
    </row>
    <row r="1398" spans="12:14" x14ac:dyDescent="0.25">
      <c r="L1398" t="s">
        <v>2486</v>
      </c>
      <c r="M1398" t="s">
        <v>45</v>
      </c>
      <c r="N1398" t="s">
        <v>2485</v>
      </c>
    </row>
    <row r="1399" spans="12:14" x14ac:dyDescent="0.25">
      <c r="L1399" t="s">
        <v>2487</v>
      </c>
      <c r="M1399" t="s">
        <v>46</v>
      </c>
      <c r="N1399" t="s">
        <v>589</v>
      </c>
    </row>
    <row r="1400" spans="12:14" x14ac:dyDescent="0.25">
      <c r="L1400" t="s">
        <v>2489</v>
      </c>
      <c r="M1400" t="s">
        <v>46</v>
      </c>
      <c r="N1400" t="s">
        <v>2488</v>
      </c>
    </row>
    <row r="1401" spans="12:14" x14ac:dyDescent="0.25">
      <c r="L1401" t="s">
        <v>2491</v>
      </c>
      <c r="M1401" t="s">
        <v>46</v>
      </c>
      <c r="N1401" t="s">
        <v>2490</v>
      </c>
    </row>
    <row r="1402" spans="12:14" x14ac:dyDescent="0.25">
      <c r="L1402" t="s">
        <v>2493</v>
      </c>
      <c r="M1402" t="s">
        <v>46</v>
      </c>
      <c r="N1402" t="s">
        <v>2492</v>
      </c>
    </row>
    <row r="1403" spans="12:14" x14ac:dyDescent="0.25">
      <c r="L1403" t="s">
        <v>2494</v>
      </c>
      <c r="M1403" t="s">
        <v>46</v>
      </c>
      <c r="N1403" t="s">
        <v>351</v>
      </c>
    </row>
    <row r="1404" spans="12:14" x14ac:dyDescent="0.25">
      <c r="L1404" t="s">
        <v>2496</v>
      </c>
      <c r="M1404" t="s">
        <v>46</v>
      </c>
      <c r="N1404" t="s">
        <v>2495</v>
      </c>
    </row>
    <row r="1405" spans="12:14" x14ac:dyDescent="0.25">
      <c r="L1405" t="s">
        <v>2497</v>
      </c>
      <c r="M1405" t="s">
        <v>46</v>
      </c>
      <c r="N1405" t="s">
        <v>147</v>
      </c>
    </row>
    <row r="1406" spans="12:14" x14ac:dyDescent="0.25">
      <c r="L1406" t="s">
        <v>2498</v>
      </c>
      <c r="M1406" t="s">
        <v>46</v>
      </c>
      <c r="N1406" t="s">
        <v>358</v>
      </c>
    </row>
    <row r="1407" spans="12:14" x14ac:dyDescent="0.25">
      <c r="L1407" t="s">
        <v>2499</v>
      </c>
      <c r="M1407" t="s">
        <v>46</v>
      </c>
      <c r="N1407" t="s">
        <v>1513</v>
      </c>
    </row>
    <row r="1408" spans="12:14" x14ac:dyDescent="0.25">
      <c r="L1408" t="s">
        <v>2500</v>
      </c>
      <c r="M1408" t="s">
        <v>46</v>
      </c>
      <c r="N1408" t="s">
        <v>155</v>
      </c>
    </row>
    <row r="1409" spans="12:14" x14ac:dyDescent="0.25">
      <c r="L1409" t="s">
        <v>2502</v>
      </c>
      <c r="M1409" t="s">
        <v>46</v>
      </c>
      <c r="N1409" t="s">
        <v>2501</v>
      </c>
    </row>
    <row r="1410" spans="12:14" x14ac:dyDescent="0.25">
      <c r="L1410" t="s">
        <v>2503</v>
      </c>
      <c r="M1410" t="s">
        <v>46</v>
      </c>
      <c r="N1410" t="s">
        <v>157</v>
      </c>
    </row>
    <row r="1411" spans="12:14" x14ac:dyDescent="0.25">
      <c r="L1411" t="s">
        <v>2504</v>
      </c>
      <c r="M1411" t="s">
        <v>46</v>
      </c>
      <c r="N1411" t="s">
        <v>159</v>
      </c>
    </row>
    <row r="1412" spans="12:14" x14ac:dyDescent="0.25">
      <c r="L1412" t="s">
        <v>2506</v>
      </c>
      <c r="M1412" t="s">
        <v>46</v>
      </c>
      <c r="N1412" t="s">
        <v>2505</v>
      </c>
    </row>
    <row r="1413" spans="12:14" x14ac:dyDescent="0.25">
      <c r="L1413" t="s">
        <v>2508</v>
      </c>
      <c r="M1413" t="s">
        <v>46</v>
      </c>
      <c r="N1413" t="s">
        <v>2507</v>
      </c>
    </row>
    <row r="1414" spans="12:14" x14ac:dyDescent="0.25">
      <c r="L1414" t="s">
        <v>2509</v>
      </c>
      <c r="M1414" t="s">
        <v>46</v>
      </c>
      <c r="N1414" t="s">
        <v>171</v>
      </c>
    </row>
    <row r="1415" spans="12:14" x14ac:dyDescent="0.25">
      <c r="L1415" t="s">
        <v>2511</v>
      </c>
      <c r="M1415" t="s">
        <v>46</v>
      </c>
      <c r="N1415" t="s">
        <v>2510</v>
      </c>
    </row>
    <row r="1416" spans="12:14" x14ac:dyDescent="0.25">
      <c r="L1416" t="s">
        <v>2513</v>
      </c>
      <c r="M1416" t="s">
        <v>46</v>
      </c>
      <c r="N1416" t="s">
        <v>2512</v>
      </c>
    </row>
    <row r="1417" spans="12:14" x14ac:dyDescent="0.25">
      <c r="L1417" t="s">
        <v>2514</v>
      </c>
      <c r="M1417" t="s">
        <v>46</v>
      </c>
      <c r="N1417" t="s">
        <v>191</v>
      </c>
    </row>
    <row r="1418" spans="12:14" x14ac:dyDescent="0.25">
      <c r="L1418" t="s">
        <v>2516</v>
      </c>
      <c r="M1418" t="s">
        <v>46</v>
      </c>
      <c r="N1418" t="s">
        <v>2515</v>
      </c>
    </row>
    <row r="1419" spans="12:14" x14ac:dyDescent="0.25">
      <c r="L1419" t="s">
        <v>2517</v>
      </c>
      <c r="M1419" t="s">
        <v>46</v>
      </c>
      <c r="N1419" t="s">
        <v>195</v>
      </c>
    </row>
    <row r="1420" spans="12:14" x14ac:dyDescent="0.25">
      <c r="L1420" t="s">
        <v>2519</v>
      </c>
      <c r="M1420" t="s">
        <v>46</v>
      </c>
      <c r="N1420" t="s">
        <v>2518</v>
      </c>
    </row>
    <row r="1421" spans="12:14" x14ac:dyDescent="0.25">
      <c r="L1421" t="s">
        <v>2520</v>
      </c>
      <c r="M1421" t="s">
        <v>46</v>
      </c>
      <c r="N1421" t="s">
        <v>966</v>
      </c>
    </row>
    <row r="1422" spans="12:14" x14ac:dyDescent="0.25">
      <c r="L1422" t="s">
        <v>2521</v>
      </c>
      <c r="M1422" t="s">
        <v>46</v>
      </c>
      <c r="N1422" t="s">
        <v>1393</v>
      </c>
    </row>
    <row r="1423" spans="12:14" x14ac:dyDescent="0.25">
      <c r="L1423" t="s">
        <v>2523</v>
      </c>
      <c r="M1423" t="s">
        <v>46</v>
      </c>
      <c r="N1423" t="s">
        <v>2522</v>
      </c>
    </row>
    <row r="1424" spans="12:14" x14ac:dyDescent="0.25">
      <c r="L1424" t="s">
        <v>2524</v>
      </c>
      <c r="M1424" t="s">
        <v>46</v>
      </c>
      <c r="N1424" t="s">
        <v>783</v>
      </c>
    </row>
    <row r="1425" spans="12:14" x14ac:dyDescent="0.25">
      <c r="L1425" t="s">
        <v>2526</v>
      </c>
      <c r="M1425" t="s">
        <v>46</v>
      </c>
      <c r="N1425" t="s">
        <v>2525</v>
      </c>
    </row>
    <row r="1426" spans="12:14" x14ac:dyDescent="0.25">
      <c r="L1426" t="s">
        <v>2528</v>
      </c>
      <c r="M1426" t="s">
        <v>46</v>
      </c>
      <c r="N1426" t="s">
        <v>2527</v>
      </c>
    </row>
    <row r="1427" spans="12:14" x14ac:dyDescent="0.25">
      <c r="L1427" t="s">
        <v>2530</v>
      </c>
      <c r="M1427" t="s">
        <v>46</v>
      </c>
      <c r="N1427" t="s">
        <v>2529</v>
      </c>
    </row>
    <row r="1428" spans="12:14" x14ac:dyDescent="0.25">
      <c r="L1428" t="s">
        <v>2531</v>
      </c>
      <c r="M1428" t="s">
        <v>46</v>
      </c>
      <c r="N1428" t="s">
        <v>203</v>
      </c>
    </row>
    <row r="1429" spans="12:14" x14ac:dyDescent="0.25">
      <c r="L1429" t="s">
        <v>2532</v>
      </c>
      <c r="M1429" t="s">
        <v>46</v>
      </c>
      <c r="N1429" t="s">
        <v>981</v>
      </c>
    </row>
    <row r="1430" spans="12:14" x14ac:dyDescent="0.25">
      <c r="L1430" t="s">
        <v>2533</v>
      </c>
      <c r="M1430" t="s">
        <v>46</v>
      </c>
      <c r="N1430" t="s">
        <v>205</v>
      </c>
    </row>
    <row r="1431" spans="12:14" x14ac:dyDescent="0.25">
      <c r="L1431" t="s">
        <v>2535</v>
      </c>
      <c r="M1431" t="s">
        <v>46</v>
      </c>
      <c r="N1431" t="s">
        <v>2534</v>
      </c>
    </row>
    <row r="1432" spans="12:14" x14ac:dyDescent="0.25">
      <c r="L1432" t="s">
        <v>2536</v>
      </c>
      <c r="M1432" t="s">
        <v>46</v>
      </c>
      <c r="N1432" t="s">
        <v>989</v>
      </c>
    </row>
    <row r="1433" spans="12:14" x14ac:dyDescent="0.25">
      <c r="L1433" t="s">
        <v>2538</v>
      </c>
      <c r="M1433" t="s">
        <v>46</v>
      </c>
      <c r="N1433" t="s">
        <v>2537</v>
      </c>
    </row>
    <row r="1434" spans="12:14" x14ac:dyDescent="0.25">
      <c r="L1434" t="s">
        <v>2539</v>
      </c>
      <c r="M1434" t="s">
        <v>46</v>
      </c>
      <c r="N1434" t="s">
        <v>409</v>
      </c>
    </row>
    <row r="1435" spans="12:14" x14ac:dyDescent="0.25">
      <c r="L1435" t="s">
        <v>2540</v>
      </c>
      <c r="M1435" t="s">
        <v>46</v>
      </c>
      <c r="N1435" t="s">
        <v>207</v>
      </c>
    </row>
    <row r="1436" spans="12:14" x14ac:dyDescent="0.25">
      <c r="L1436" t="s">
        <v>2541</v>
      </c>
      <c r="M1436" t="s">
        <v>46</v>
      </c>
      <c r="N1436" t="s">
        <v>209</v>
      </c>
    </row>
    <row r="1437" spans="12:14" x14ac:dyDescent="0.25">
      <c r="L1437" t="s">
        <v>2542</v>
      </c>
      <c r="M1437" t="s">
        <v>46</v>
      </c>
      <c r="N1437" t="s">
        <v>211</v>
      </c>
    </row>
    <row r="1438" spans="12:14" x14ac:dyDescent="0.25">
      <c r="L1438" t="s">
        <v>2544</v>
      </c>
      <c r="M1438" t="s">
        <v>46</v>
      </c>
      <c r="N1438" t="s">
        <v>2543</v>
      </c>
    </row>
    <row r="1439" spans="12:14" x14ac:dyDescent="0.25">
      <c r="L1439" t="s">
        <v>2545</v>
      </c>
      <c r="M1439" t="s">
        <v>46</v>
      </c>
      <c r="N1439" t="s">
        <v>213</v>
      </c>
    </row>
    <row r="1440" spans="12:14" x14ac:dyDescent="0.25">
      <c r="L1440" t="s">
        <v>2547</v>
      </c>
      <c r="M1440" t="s">
        <v>46</v>
      </c>
      <c r="N1440" t="s">
        <v>2546</v>
      </c>
    </row>
    <row r="1441" spans="12:14" x14ac:dyDescent="0.25">
      <c r="L1441" t="s">
        <v>2548</v>
      </c>
      <c r="M1441" t="s">
        <v>46</v>
      </c>
      <c r="N1441" t="s">
        <v>413</v>
      </c>
    </row>
    <row r="1442" spans="12:14" x14ac:dyDescent="0.25">
      <c r="L1442" t="s">
        <v>2549</v>
      </c>
      <c r="M1442" t="s">
        <v>46</v>
      </c>
      <c r="N1442" t="s">
        <v>217</v>
      </c>
    </row>
    <row r="1443" spans="12:14" x14ac:dyDescent="0.25">
      <c r="L1443" t="s">
        <v>2550</v>
      </c>
      <c r="M1443" t="s">
        <v>46</v>
      </c>
      <c r="N1443" t="s">
        <v>221</v>
      </c>
    </row>
    <row r="1444" spans="12:14" x14ac:dyDescent="0.25">
      <c r="L1444" t="s">
        <v>2551</v>
      </c>
      <c r="M1444" t="s">
        <v>46</v>
      </c>
      <c r="N1444" t="s">
        <v>225</v>
      </c>
    </row>
    <row r="1445" spans="12:14" x14ac:dyDescent="0.25">
      <c r="L1445" t="s">
        <v>2552</v>
      </c>
      <c r="M1445" t="s">
        <v>46</v>
      </c>
      <c r="N1445" t="s">
        <v>227</v>
      </c>
    </row>
    <row r="1446" spans="12:14" x14ac:dyDescent="0.25">
      <c r="L1446" t="s">
        <v>2553</v>
      </c>
      <c r="M1446" t="s">
        <v>46</v>
      </c>
      <c r="N1446" t="s">
        <v>231</v>
      </c>
    </row>
    <row r="1447" spans="12:14" x14ac:dyDescent="0.25">
      <c r="L1447" t="s">
        <v>2554</v>
      </c>
      <c r="M1447" t="s">
        <v>46</v>
      </c>
      <c r="N1447" t="s">
        <v>233</v>
      </c>
    </row>
    <row r="1448" spans="12:14" x14ac:dyDescent="0.25">
      <c r="L1448" t="s">
        <v>2556</v>
      </c>
      <c r="M1448" t="s">
        <v>46</v>
      </c>
      <c r="N1448" t="s">
        <v>2555</v>
      </c>
    </row>
    <row r="1449" spans="12:14" x14ac:dyDescent="0.25">
      <c r="L1449" t="s">
        <v>2557</v>
      </c>
      <c r="M1449" t="s">
        <v>46</v>
      </c>
      <c r="N1449" t="s">
        <v>429</v>
      </c>
    </row>
    <row r="1450" spans="12:14" x14ac:dyDescent="0.25">
      <c r="L1450" t="s">
        <v>2559</v>
      </c>
      <c r="M1450" t="s">
        <v>46</v>
      </c>
      <c r="N1450" t="s">
        <v>2558</v>
      </c>
    </row>
    <row r="1451" spans="12:14" x14ac:dyDescent="0.25">
      <c r="L1451" t="s">
        <v>2561</v>
      </c>
      <c r="M1451" t="s">
        <v>46</v>
      </c>
      <c r="N1451" t="s">
        <v>2560</v>
      </c>
    </row>
    <row r="1452" spans="12:14" x14ac:dyDescent="0.25">
      <c r="L1452" t="s">
        <v>2563</v>
      </c>
      <c r="M1452" t="s">
        <v>46</v>
      </c>
      <c r="N1452" t="s">
        <v>2562</v>
      </c>
    </row>
    <row r="1453" spans="12:14" x14ac:dyDescent="0.25">
      <c r="L1453" t="s">
        <v>2565</v>
      </c>
      <c r="M1453" t="s">
        <v>46</v>
      </c>
      <c r="N1453" t="s">
        <v>2564</v>
      </c>
    </row>
    <row r="1454" spans="12:14" x14ac:dyDescent="0.25">
      <c r="L1454" t="s">
        <v>2566</v>
      </c>
      <c r="M1454" t="s">
        <v>46</v>
      </c>
      <c r="N1454" t="s">
        <v>237</v>
      </c>
    </row>
    <row r="1455" spans="12:14" x14ac:dyDescent="0.25">
      <c r="L1455" t="s">
        <v>2567</v>
      </c>
      <c r="M1455" t="s">
        <v>46</v>
      </c>
      <c r="N1455" t="s">
        <v>241</v>
      </c>
    </row>
    <row r="1456" spans="12:14" x14ac:dyDescent="0.25">
      <c r="L1456" t="s">
        <v>2569</v>
      </c>
      <c r="M1456" t="s">
        <v>46</v>
      </c>
      <c r="N1456" t="s">
        <v>2568</v>
      </c>
    </row>
    <row r="1457" spans="12:14" x14ac:dyDescent="0.25">
      <c r="L1457" t="s">
        <v>2571</v>
      </c>
      <c r="M1457" t="s">
        <v>46</v>
      </c>
      <c r="N1457" t="s">
        <v>2570</v>
      </c>
    </row>
    <row r="1458" spans="12:14" x14ac:dyDescent="0.25">
      <c r="L1458" t="s">
        <v>2572</v>
      </c>
      <c r="M1458" t="s">
        <v>46</v>
      </c>
      <c r="N1458" t="s">
        <v>1039</v>
      </c>
    </row>
    <row r="1459" spans="12:14" x14ac:dyDescent="0.25">
      <c r="L1459" t="s">
        <v>2574</v>
      </c>
      <c r="M1459" t="s">
        <v>46</v>
      </c>
      <c r="N1459" t="s">
        <v>2573</v>
      </c>
    </row>
    <row r="1460" spans="12:14" x14ac:dyDescent="0.25">
      <c r="L1460" t="s">
        <v>2575</v>
      </c>
      <c r="M1460" t="s">
        <v>46</v>
      </c>
      <c r="N1460" t="s">
        <v>452</v>
      </c>
    </row>
    <row r="1461" spans="12:14" x14ac:dyDescent="0.25">
      <c r="L1461" t="s">
        <v>2577</v>
      </c>
      <c r="M1461" t="s">
        <v>46</v>
      </c>
      <c r="N1461" t="s">
        <v>2576</v>
      </c>
    </row>
    <row r="1462" spans="12:14" x14ac:dyDescent="0.25">
      <c r="L1462" t="s">
        <v>2578</v>
      </c>
      <c r="M1462" t="s">
        <v>46</v>
      </c>
      <c r="N1462" t="s">
        <v>1956</v>
      </c>
    </row>
    <row r="1463" spans="12:14" x14ac:dyDescent="0.25">
      <c r="L1463" t="s">
        <v>2579</v>
      </c>
      <c r="M1463" t="s">
        <v>46</v>
      </c>
      <c r="N1463" t="s">
        <v>1774</v>
      </c>
    </row>
    <row r="1464" spans="12:14" x14ac:dyDescent="0.25">
      <c r="L1464" t="s">
        <v>2580</v>
      </c>
      <c r="M1464" t="s">
        <v>46</v>
      </c>
      <c r="N1464" t="s">
        <v>462</v>
      </c>
    </row>
    <row r="1465" spans="12:14" x14ac:dyDescent="0.25">
      <c r="L1465" t="s">
        <v>2582</v>
      </c>
      <c r="M1465" t="s">
        <v>46</v>
      </c>
      <c r="N1465" t="s">
        <v>2581</v>
      </c>
    </row>
    <row r="1466" spans="12:14" x14ac:dyDescent="0.25">
      <c r="L1466" t="s">
        <v>2584</v>
      </c>
      <c r="M1466" t="s">
        <v>46</v>
      </c>
      <c r="N1466" t="s">
        <v>2583</v>
      </c>
    </row>
    <row r="1467" spans="12:14" x14ac:dyDescent="0.25">
      <c r="L1467" t="s">
        <v>2586</v>
      </c>
      <c r="M1467" t="s">
        <v>46</v>
      </c>
      <c r="N1467" t="s">
        <v>2585</v>
      </c>
    </row>
    <row r="1468" spans="12:14" x14ac:dyDescent="0.25">
      <c r="L1468" t="s">
        <v>2588</v>
      </c>
      <c r="M1468" t="s">
        <v>46</v>
      </c>
      <c r="N1468" t="s">
        <v>2587</v>
      </c>
    </row>
    <row r="1469" spans="12:14" x14ac:dyDescent="0.25">
      <c r="L1469" t="s">
        <v>2590</v>
      </c>
      <c r="M1469" t="s">
        <v>46</v>
      </c>
      <c r="N1469" t="s">
        <v>2589</v>
      </c>
    </row>
    <row r="1470" spans="12:14" x14ac:dyDescent="0.25">
      <c r="L1470" t="s">
        <v>2592</v>
      </c>
      <c r="M1470" t="s">
        <v>46</v>
      </c>
      <c r="N1470" t="s">
        <v>2591</v>
      </c>
    </row>
    <row r="1471" spans="12:14" x14ac:dyDescent="0.25">
      <c r="L1471" t="s">
        <v>2593</v>
      </c>
      <c r="M1471" t="s">
        <v>46</v>
      </c>
      <c r="N1471" t="s">
        <v>464</v>
      </c>
    </row>
    <row r="1472" spans="12:14" x14ac:dyDescent="0.25">
      <c r="L1472" t="s">
        <v>2595</v>
      </c>
      <c r="M1472" t="s">
        <v>46</v>
      </c>
      <c r="N1472" t="s">
        <v>2594</v>
      </c>
    </row>
    <row r="1473" spans="12:14" x14ac:dyDescent="0.25">
      <c r="L1473" t="s">
        <v>2596</v>
      </c>
      <c r="M1473" t="s">
        <v>46</v>
      </c>
      <c r="N1473" t="s">
        <v>1094</v>
      </c>
    </row>
    <row r="1474" spans="12:14" x14ac:dyDescent="0.25">
      <c r="L1474" t="s">
        <v>2597</v>
      </c>
      <c r="M1474" t="s">
        <v>46</v>
      </c>
      <c r="N1474" t="s">
        <v>126</v>
      </c>
    </row>
    <row r="1475" spans="12:14" x14ac:dyDescent="0.25">
      <c r="L1475" t="s">
        <v>2598</v>
      </c>
      <c r="M1475" t="s">
        <v>46</v>
      </c>
      <c r="N1475" t="s">
        <v>1097</v>
      </c>
    </row>
    <row r="1476" spans="12:14" x14ac:dyDescent="0.25">
      <c r="L1476" t="s">
        <v>2599</v>
      </c>
      <c r="M1476" t="s">
        <v>46</v>
      </c>
      <c r="N1476" t="s">
        <v>1099</v>
      </c>
    </row>
    <row r="1477" spans="12:14" x14ac:dyDescent="0.25">
      <c r="L1477" t="s">
        <v>2600</v>
      </c>
      <c r="M1477" t="s">
        <v>46</v>
      </c>
      <c r="N1477" t="s">
        <v>1109</v>
      </c>
    </row>
    <row r="1478" spans="12:14" x14ac:dyDescent="0.25">
      <c r="L1478" t="s">
        <v>2601</v>
      </c>
      <c r="M1478" t="s">
        <v>46</v>
      </c>
      <c r="N1478" t="s">
        <v>264</v>
      </c>
    </row>
    <row r="1479" spans="12:14" x14ac:dyDescent="0.25">
      <c r="L1479" t="s">
        <v>2603</v>
      </c>
      <c r="M1479" t="s">
        <v>46</v>
      </c>
      <c r="N1479" t="s">
        <v>2602</v>
      </c>
    </row>
    <row r="1480" spans="12:14" x14ac:dyDescent="0.25">
      <c r="L1480" t="s">
        <v>2605</v>
      </c>
      <c r="M1480" t="s">
        <v>46</v>
      </c>
      <c r="N1480" t="s">
        <v>2604</v>
      </c>
    </row>
    <row r="1481" spans="12:14" x14ac:dyDescent="0.25">
      <c r="L1481" t="s">
        <v>2606</v>
      </c>
      <c r="M1481" t="s">
        <v>47</v>
      </c>
      <c r="N1481" t="s">
        <v>1485</v>
      </c>
    </row>
    <row r="1482" spans="12:14" x14ac:dyDescent="0.25">
      <c r="L1482" t="s">
        <v>2608</v>
      </c>
      <c r="M1482" t="s">
        <v>47</v>
      </c>
      <c r="N1482" t="s">
        <v>2607</v>
      </c>
    </row>
    <row r="1483" spans="12:14" x14ac:dyDescent="0.25">
      <c r="L1483" t="s">
        <v>2609</v>
      </c>
      <c r="M1483" t="s">
        <v>47</v>
      </c>
      <c r="N1483" t="s">
        <v>1631</v>
      </c>
    </row>
    <row r="1484" spans="12:14" x14ac:dyDescent="0.25">
      <c r="L1484" t="s">
        <v>2611</v>
      </c>
      <c r="M1484" t="s">
        <v>47</v>
      </c>
      <c r="N1484" t="s">
        <v>2610</v>
      </c>
    </row>
    <row r="1485" spans="12:14" x14ac:dyDescent="0.25">
      <c r="L1485" t="s">
        <v>2612</v>
      </c>
      <c r="M1485" t="s">
        <v>47</v>
      </c>
      <c r="N1485" t="s">
        <v>2208</v>
      </c>
    </row>
    <row r="1486" spans="12:14" x14ac:dyDescent="0.25">
      <c r="L1486" t="s">
        <v>2613</v>
      </c>
      <c r="M1486" t="s">
        <v>47</v>
      </c>
      <c r="N1486" t="s">
        <v>1635</v>
      </c>
    </row>
    <row r="1487" spans="12:14" x14ac:dyDescent="0.25">
      <c r="L1487" t="s">
        <v>2615</v>
      </c>
      <c r="M1487" t="s">
        <v>47</v>
      </c>
      <c r="N1487" t="s">
        <v>2614</v>
      </c>
    </row>
    <row r="1488" spans="12:14" x14ac:dyDescent="0.25">
      <c r="L1488" t="s">
        <v>2616</v>
      </c>
      <c r="M1488" t="s">
        <v>47</v>
      </c>
      <c r="N1488" t="s">
        <v>351</v>
      </c>
    </row>
    <row r="1489" spans="12:14" x14ac:dyDescent="0.25">
      <c r="L1489" t="s">
        <v>2618</v>
      </c>
      <c r="M1489" t="s">
        <v>47</v>
      </c>
      <c r="N1489" t="s">
        <v>2617</v>
      </c>
    </row>
    <row r="1490" spans="12:14" x14ac:dyDescent="0.25">
      <c r="L1490" t="s">
        <v>2619</v>
      </c>
      <c r="M1490" t="s">
        <v>47</v>
      </c>
      <c r="N1490" t="s">
        <v>353</v>
      </c>
    </row>
    <row r="1491" spans="12:14" x14ac:dyDescent="0.25">
      <c r="L1491" t="s">
        <v>2620</v>
      </c>
      <c r="M1491" t="s">
        <v>47</v>
      </c>
      <c r="N1491" t="s">
        <v>1500</v>
      </c>
    </row>
    <row r="1492" spans="12:14" x14ac:dyDescent="0.25">
      <c r="L1492" t="s">
        <v>2621</v>
      </c>
      <c r="M1492" t="s">
        <v>47</v>
      </c>
      <c r="N1492" t="s">
        <v>145</v>
      </c>
    </row>
    <row r="1493" spans="12:14" x14ac:dyDescent="0.25">
      <c r="L1493" t="s">
        <v>2622</v>
      </c>
      <c r="M1493" t="s">
        <v>47</v>
      </c>
      <c r="N1493" t="s">
        <v>1826</v>
      </c>
    </row>
    <row r="1494" spans="12:14" x14ac:dyDescent="0.25">
      <c r="L1494" t="s">
        <v>2624</v>
      </c>
      <c r="M1494" t="s">
        <v>47</v>
      </c>
      <c r="N1494" t="s">
        <v>2623</v>
      </c>
    </row>
    <row r="1495" spans="12:14" x14ac:dyDescent="0.25">
      <c r="L1495" t="s">
        <v>2625</v>
      </c>
      <c r="M1495" t="s">
        <v>47</v>
      </c>
      <c r="N1495" t="s">
        <v>880</v>
      </c>
    </row>
    <row r="1496" spans="12:14" x14ac:dyDescent="0.25">
      <c r="L1496" t="s">
        <v>2627</v>
      </c>
      <c r="M1496" t="s">
        <v>47</v>
      </c>
      <c r="N1496" t="s">
        <v>2626</v>
      </c>
    </row>
    <row r="1497" spans="12:14" x14ac:dyDescent="0.25">
      <c r="L1497" t="s">
        <v>2628</v>
      </c>
      <c r="M1497" t="s">
        <v>47</v>
      </c>
      <c r="N1497" t="s">
        <v>358</v>
      </c>
    </row>
    <row r="1498" spans="12:14" x14ac:dyDescent="0.25">
      <c r="L1498" t="s">
        <v>2629</v>
      </c>
      <c r="M1498" t="s">
        <v>47</v>
      </c>
      <c r="N1498" t="s">
        <v>1835</v>
      </c>
    </row>
    <row r="1499" spans="12:14" x14ac:dyDescent="0.25">
      <c r="L1499" t="s">
        <v>2630</v>
      </c>
      <c r="M1499" t="s">
        <v>47</v>
      </c>
      <c r="N1499" t="s">
        <v>1210</v>
      </c>
    </row>
    <row r="1500" spans="12:14" x14ac:dyDescent="0.25">
      <c r="L1500" t="s">
        <v>2631</v>
      </c>
      <c r="M1500" t="s">
        <v>47</v>
      </c>
      <c r="N1500" t="s">
        <v>1508</v>
      </c>
    </row>
    <row r="1501" spans="12:14" x14ac:dyDescent="0.25">
      <c r="L1501" t="s">
        <v>2633</v>
      </c>
      <c r="M1501" t="s">
        <v>47</v>
      </c>
      <c r="N1501" t="s">
        <v>2632</v>
      </c>
    </row>
    <row r="1502" spans="12:14" x14ac:dyDescent="0.25">
      <c r="L1502" t="s">
        <v>2634</v>
      </c>
      <c r="M1502" t="s">
        <v>47</v>
      </c>
      <c r="N1502" t="s">
        <v>1214</v>
      </c>
    </row>
    <row r="1503" spans="12:14" x14ac:dyDescent="0.25">
      <c r="L1503" t="s">
        <v>2635</v>
      </c>
      <c r="M1503" t="s">
        <v>47</v>
      </c>
      <c r="N1503" t="s">
        <v>362</v>
      </c>
    </row>
    <row r="1504" spans="12:14" x14ac:dyDescent="0.25">
      <c r="L1504" t="s">
        <v>2636</v>
      </c>
      <c r="M1504" t="s">
        <v>47</v>
      </c>
      <c r="N1504" t="s">
        <v>159</v>
      </c>
    </row>
    <row r="1505" spans="12:14" x14ac:dyDescent="0.25">
      <c r="L1505" t="s">
        <v>2637</v>
      </c>
      <c r="M1505" t="s">
        <v>47</v>
      </c>
      <c r="N1505" t="s">
        <v>1218</v>
      </c>
    </row>
    <row r="1506" spans="12:14" x14ac:dyDescent="0.25">
      <c r="L1506" t="s">
        <v>2639</v>
      </c>
      <c r="M1506" t="s">
        <v>47</v>
      </c>
      <c r="N1506" t="s">
        <v>2638</v>
      </c>
    </row>
    <row r="1507" spans="12:14" x14ac:dyDescent="0.25">
      <c r="L1507" t="s">
        <v>2641</v>
      </c>
      <c r="M1507" t="s">
        <v>47</v>
      </c>
      <c r="N1507" t="s">
        <v>2640</v>
      </c>
    </row>
    <row r="1508" spans="12:14" x14ac:dyDescent="0.25">
      <c r="L1508" t="s">
        <v>2642</v>
      </c>
      <c r="M1508" t="s">
        <v>47</v>
      </c>
      <c r="N1508" t="s">
        <v>374</v>
      </c>
    </row>
    <row r="1509" spans="12:14" x14ac:dyDescent="0.25">
      <c r="L1509" t="s">
        <v>2643</v>
      </c>
      <c r="M1509" t="s">
        <v>47</v>
      </c>
      <c r="N1509" t="s">
        <v>751</v>
      </c>
    </row>
    <row r="1510" spans="12:14" x14ac:dyDescent="0.25">
      <c r="L1510" t="s">
        <v>2644</v>
      </c>
      <c r="M1510" t="s">
        <v>47</v>
      </c>
      <c r="N1510" t="s">
        <v>179</v>
      </c>
    </row>
    <row r="1511" spans="12:14" x14ac:dyDescent="0.25">
      <c r="L1511" t="s">
        <v>2645</v>
      </c>
      <c r="M1511" t="s">
        <v>47</v>
      </c>
      <c r="N1511" t="s">
        <v>1370</v>
      </c>
    </row>
    <row r="1512" spans="12:14" x14ac:dyDescent="0.25">
      <c r="L1512" t="s">
        <v>2646</v>
      </c>
      <c r="M1512" t="s">
        <v>47</v>
      </c>
      <c r="N1512" t="s">
        <v>181</v>
      </c>
    </row>
    <row r="1513" spans="12:14" x14ac:dyDescent="0.25">
      <c r="L1513" t="s">
        <v>2648</v>
      </c>
      <c r="M1513" t="s">
        <v>47</v>
      </c>
      <c r="N1513" t="s">
        <v>2647</v>
      </c>
    </row>
    <row r="1514" spans="12:14" x14ac:dyDescent="0.25">
      <c r="L1514" t="s">
        <v>2649</v>
      </c>
      <c r="M1514" t="s">
        <v>47</v>
      </c>
      <c r="N1514" t="s">
        <v>623</v>
      </c>
    </row>
    <row r="1515" spans="12:14" x14ac:dyDescent="0.25">
      <c r="L1515" t="s">
        <v>2651</v>
      </c>
      <c r="M1515" t="s">
        <v>47</v>
      </c>
      <c r="N1515" t="s">
        <v>2650</v>
      </c>
    </row>
    <row r="1516" spans="12:14" x14ac:dyDescent="0.25">
      <c r="L1516" t="s">
        <v>2652</v>
      </c>
      <c r="M1516" t="s">
        <v>47</v>
      </c>
      <c r="N1516" t="s">
        <v>191</v>
      </c>
    </row>
    <row r="1517" spans="12:14" x14ac:dyDescent="0.25">
      <c r="L1517" t="s">
        <v>2654</v>
      </c>
      <c r="M1517" t="s">
        <v>47</v>
      </c>
      <c r="N1517" t="s">
        <v>2653</v>
      </c>
    </row>
    <row r="1518" spans="12:14" x14ac:dyDescent="0.25">
      <c r="L1518" t="s">
        <v>2656</v>
      </c>
      <c r="M1518" t="s">
        <v>47</v>
      </c>
      <c r="N1518" t="s">
        <v>2655</v>
      </c>
    </row>
    <row r="1519" spans="12:14" x14ac:dyDescent="0.25">
      <c r="L1519" t="s">
        <v>2657</v>
      </c>
      <c r="M1519" t="s">
        <v>47</v>
      </c>
      <c r="N1519" t="s">
        <v>195</v>
      </c>
    </row>
    <row r="1520" spans="12:14" x14ac:dyDescent="0.25">
      <c r="L1520" t="s">
        <v>2658</v>
      </c>
      <c r="M1520" t="s">
        <v>47</v>
      </c>
      <c r="N1520" t="s">
        <v>1245</v>
      </c>
    </row>
    <row r="1521" spans="12:14" x14ac:dyDescent="0.25">
      <c r="L1521" t="s">
        <v>2659</v>
      </c>
      <c r="M1521" t="s">
        <v>47</v>
      </c>
      <c r="N1521" t="s">
        <v>1393</v>
      </c>
    </row>
    <row r="1522" spans="12:14" x14ac:dyDescent="0.25">
      <c r="L1522" t="s">
        <v>2660</v>
      </c>
      <c r="M1522" t="s">
        <v>47</v>
      </c>
      <c r="N1522" t="s">
        <v>199</v>
      </c>
    </row>
    <row r="1523" spans="12:14" x14ac:dyDescent="0.25">
      <c r="L1523" t="s">
        <v>2662</v>
      </c>
      <c r="M1523" t="s">
        <v>47</v>
      </c>
      <c r="N1523" t="s">
        <v>2661</v>
      </c>
    </row>
    <row r="1524" spans="12:14" x14ac:dyDescent="0.25">
      <c r="L1524" t="s">
        <v>2664</v>
      </c>
      <c r="M1524" t="s">
        <v>47</v>
      </c>
      <c r="N1524" t="s">
        <v>2663</v>
      </c>
    </row>
    <row r="1525" spans="12:14" x14ac:dyDescent="0.25">
      <c r="L1525" t="s">
        <v>2665</v>
      </c>
      <c r="M1525" t="s">
        <v>47</v>
      </c>
      <c r="N1525" t="s">
        <v>399</v>
      </c>
    </row>
    <row r="1526" spans="12:14" x14ac:dyDescent="0.25">
      <c r="L1526" t="s">
        <v>2667</v>
      </c>
      <c r="M1526" t="s">
        <v>47</v>
      </c>
      <c r="N1526" t="s">
        <v>2666</v>
      </c>
    </row>
    <row r="1527" spans="12:14" x14ac:dyDescent="0.25">
      <c r="L1527" t="s">
        <v>2668</v>
      </c>
      <c r="M1527" t="s">
        <v>47</v>
      </c>
      <c r="N1527" t="s">
        <v>2255</v>
      </c>
    </row>
    <row r="1528" spans="12:14" x14ac:dyDescent="0.25">
      <c r="L1528" t="s">
        <v>2669</v>
      </c>
      <c r="M1528" t="s">
        <v>47</v>
      </c>
      <c r="N1528" t="s">
        <v>203</v>
      </c>
    </row>
    <row r="1529" spans="12:14" x14ac:dyDescent="0.25">
      <c r="L1529" t="s">
        <v>2670</v>
      </c>
      <c r="M1529" t="s">
        <v>47</v>
      </c>
      <c r="N1529" t="s">
        <v>981</v>
      </c>
    </row>
    <row r="1530" spans="12:14" x14ac:dyDescent="0.25">
      <c r="L1530" t="s">
        <v>2671</v>
      </c>
      <c r="M1530" t="s">
        <v>47</v>
      </c>
      <c r="N1530" t="s">
        <v>205</v>
      </c>
    </row>
    <row r="1531" spans="12:14" x14ac:dyDescent="0.25">
      <c r="L1531" t="s">
        <v>2672</v>
      </c>
      <c r="M1531" t="s">
        <v>47</v>
      </c>
      <c r="N1531" t="s">
        <v>407</v>
      </c>
    </row>
    <row r="1532" spans="12:14" x14ac:dyDescent="0.25">
      <c r="L1532" t="s">
        <v>2673</v>
      </c>
      <c r="M1532" t="s">
        <v>47</v>
      </c>
      <c r="N1532" t="s">
        <v>1270</v>
      </c>
    </row>
    <row r="1533" spans="12:14" x14ac:dyDescent="0.25">
      <c r="L1533" t="s">
        <v>2675</v>
      </c>
      <c r="M1533" t="s">
        <v>47</v>
      </c>
      <c r="N1533" t="s">
        <v>2674</v>
      </c>
    </row>
    <row r="1534" spans="12:14" x14ac:dyDescent="0.25">
      <c r="L1534" t="s">
        <v>2676</v>
      </c>
      <c r="M1534" t="s">
        <v>47</v>
      </c>
      <c r="N1534" t="s">
        <v>409</v>
      </c>
    </row>
    <row r="1535" spans="12:14" x14ac:dyDescent="0.25">
      <c r="L1535" t="s">
        <v>2677</v>
      </c>
      <c r="M1535" t="s">
        <v>47</v>
      </c>
      <c r="N1535" t="s">
        <v>211</v>
      </c>
    </row>
    <row r="1536" spans="12:14" x14ac:dyDescent="0.25">
      <c r="L1536" t="s">
        <v>2678</v>
      </c>
      <c r="M1536" t="s">
        <v>47</v>
      </c>
      <c r="N1536" t="s">
        <v>1173</v>
      </c>
    </row>
    <row r="1537" spans="12:14" x14ac:dyDescent="0.25">
      <c r="L1537" t="s">
        <v>2679</v>
      </c>
      <c r="M1537" t="s">
        <v>47</v>
      </c>
      <c r="N1537" t="s">
        <v>413</v>
      </c>
    </row>
    <row r="1538" spans="12:14" x14ac:dyDescent="0.25">
      <c r="L1538" t="s">
        <v>2680</v>
      </c>
      <c r="M1538" t="s">
        <v>47</v>
      </c>
      <c r="N1538" t="s">
        <v>1561</v>
      </c>
    </row>
    <row r="1539" spans="12:14" x14ac:dyDescent="0.25">
      <c r="L1539" t="s">
        <v>2681</v>
      </c>
      <c r="M1539" t="s">
        <v>47</v>
      </c>
      <c r="N1539" t="s">
        <v>1277</v>
      </c>
    </row>
    <row r="1540" spans="12:14" x14ac:dyDescent="0.25">
      <c r="L1540" t="s">
        <v>2683</v>
      </c>
      <c r="M1540" t="s">
        <v>47</v>
      </c>
      <c r="N1540" t="s">
        <v>2682</v>
      </c>
    </row>
    <row r="1541" spans="12:14" x14ac:dyDescent="0.25">
      <c r="L1541" t="s">
        <v>2684</v>
      </c>
      <c r="M1541" t="s">
        <v>47</v>
      </c>
      <c r="N1541" t="s">
        <v>219</v>
      </c>
    </row>
    <row r="1542" spans="12:14" x14ac:dyDescent="0.25">
      <c r="L1542" t="s">
        <v>2685</v>
      </c>
      <c r="M1542" t="s">
        <v>47</v>
      </c>
      <c r="N1542" t="s">
        <v>221</v>
      </c>
    </row>
    <row r="1543" spans="12:14" x14ac:dyDescent="0.25">
      <c r="L1543" t="s">
        <v>2687</v>
      </c>
      <c r="M1543" t="s">
        <v>47</v>
      </c>
      <c r="N1543" t="s">
        <v>2686</v>
      </c>
    </row>
    <row r="1544" spans="12:14" x14ac:dyDescent="0.25">
      <c r="L1544" t="s">
        <v>2688</v>
      </c>
      <c r="M1544" t="s">
        <v>47</v>
      </c>
      <c r="N1544" t="s">
        <v>225</v>
      </c>
    </row>
    <row r="1545" spans="12:14" x14ac:dyDescent="0.25">
      <c r="L1545" t="s">
        <v>2689</v>
      </c>
      <c r="M1545" t="s">
        <v>47</v>
      </c>
      <c r="N1545" t="s">
        <v>1298</v>
      </c>
    </row>
    <row r="1546" spans="12:14" x14ac:dyDescent="0.25">
      <c r="L1546" t="s">
        <v>2690</v>
      </c>
      <c r="M1546" t="s">
        <v>47</v>
      </c>
      <c r="N1546" t="s">
        <v>423</v>
      </c>
    </row>
    <row r="1547" spans="12:14" x14ac:dyDescent="0.25">
      <c r="L1547" t="s">
        <v>2691</v>
      </c>
      <c r="M1547" t="s">
        <v>47</v>
      </c>
      <c r="N1547" t="s">
        <v>104</v>
      </c>
    </row>
    <row r="1548" spans="12:14" x14ac:dyDescent="0.25">
      <c r="L1548" t="s">
        <v>2693</v>
      </c>
      <c r="M1548" t="s">
        <v>47</v>
      </c>
      <c r="N1548" t="s">
        <v>2692</v>
      </c>
    </row>
    <row r="1549" spans="12:14" x14ac:dyDescent="0.25">
      <c r="L1549" t="s">
        <v>2694</v>
      </c>
      <c r="M1549" t="s">
        <v>47</v>
      </c>
      <c r="N1549" t="s">
        <v>231</v>
      </c>
    </row>
    <row r="1550" spans="12:14" x14ac:dyDescent="0.25">
      <c r="L1550" t="s">
        <v>2695</v>
      </c>
      <c r="M1550" t="s">
        <v>47</v>
      </c>
      <c r="N1550" t="s">
        <v>233</v>
      </c>
    </row>
    <row r="1551" spans="12:14" x14ac:dyDescent="0.25">
      <c r="L1551" t="s">
        <v>2696</v>
      </c>
      <c r="M1551" t="s">
        <v>47</v>
      </c>
      <c r="N1551" t="s">
        <v>235</v>
      </c>
    </row>
    <row r="1552" spans="12:14" x14ac:dyDescent="0.25">
      <c r="L1552" t="s">
        <v>2698</v>
      </c>
      <c r="M1552" t="s">
        <v>47</v>
      </c>
      <c r="N1552" t="s">
        <v>2697</v>
      </c>
    </row>
    <row r="1553" spans="12:14" x14ac:dyDescent="0.25">
      <c r="L1553" t="s">
        <v>2699</v>
      </c>
      <c r="M1553" t="s">
        <v>47</v>
      </c>
      <c r="N1553" t="s">
        <v>429</v>
      </c>
    </row>
    <row r="1554" spans="12:14" x14ac:dyDescent="0.25">
      <c r="L1554" t="s">
        <v>2701</v>
      </c>
      <c r="M1554" t="s">
        <v>47</v>
      </c>
      <c r="N1554" t="s">
        <v>2700</v>
      </c>
    </row>
    <row r="1555" spans="12:14" x14ac:dyDescent="0.25">
      <c r="L1555" t="s">
        <v>2702</v>
      </c>
      <c r="M1555" t="s">
        <v>47</v>
      </c>
      <c r="N1555" t="s">
        <v>116</v>
      </c>
    </row>
    <row r="1556" spans="12:14" x14ac:dyDescent="0.25">
      <c r="L1556" t="s">
        <v>2703</v>
      </c>
      <c r="M1556" t="s">
        <v>47</v>
      </c>
      <c r="N1556" t="s">
        <v>1736</v>
      </c>
    </row>
    <row r="1557" spans="12:14" x14ac:dyDescent="0.25">
      <c r="L1557" t="s">
        <v>2705</v>
      </c>
      <c r="M1557" t="s">
        <v>47</v>
      </c>
      <c r="N1557" t="s">
        <v>2704</v>
      </c>
    </row>
    <row r="1558" spans="12:14" x14ac:dyDescent="0.25">
      <c r="L1558" t="s">
        <v>2707</v>
      </c>
      <c r="M1558" t="s">
        <v>47</v>
      </c>
      <c r="N1558" t="s">
        <v>2706</v>
      </c>
    </row>
    <row r="1559" spans="12:14" x14ac:dyDescent="0.25">
      <c r="L1559" t="s">
        <v>2708</v>
      </c>
      <c r="M1559" t="s">
        <v>47</v>
      </c>
      <c r="N1559" t="s">
        <v>237</v>
      </c>
    </row>
    <row r="1560" spans="12:14" x14ac:dyDescent="0.25">
      <c r="L1560" t="s">
        <v>2710</v>
      </c>
      <c r="M1560" t="s">
        <v>47</v>
      </c>
      <c r="N1560" t="s">
        <v>2709</v>
      </c>
    </row>
    <row r="1561" spans="12:14" x14ac:dyDescent="0.25">
      <c r="L1561" t="s">
        <v>2712</v>
      </c>
      <c r="M1561" t="s">
        <v>47</v>
      </c>
      <c r="N1561" t="s">
        <v>2711</v>
      </c>
    </row>
    <row r="1562" spans="12:14" x14ac:dyDescent="0.25">
      <c r="L1562" t="s">
        <v>2713</v>
      </c>
      <c r="M1562" t="s">
        <v>47</v>
      </c>
      <c r="N1562" t="s">
        <v>241</v>
      </c>
    </row>
    <row r="1563" spans="12:14" x14ac:dyDescent="0.25">
      <c r="L1563" t="s">
        <v>2715</v>
      </c>
      <c r="M1563" t="s">
        <v>47</v>
      </c>
      <c r="N1563" t="s">
        <v>2714</v>
      </c>
    </row>
    <row r="1564" spans="12:14" x14ac:dyDescent="0.25">
      <c r="L1564" t="s">
        <v>2716</v>
      </c>
      <c r="M1564" t="s">
        <v>47</v>
      </c>
      <c r="N1564" t="s">
        <v>439</v>
      </c>
    </row>
    <row r="1565" spans="12:14" x14ac:dyDescent="0.25">
      <c r="L1565" t="s">
        <v>2717</v>
      </c>
      <c r="M1565" t="s">
        <v>47</v>
      </c>
      <c r="N1565" t="s">
        <v>445</v>
      </c>
    </row>
    <row r="1566" spans="12:14" x14ac:dyDescent="0.25">
      <c r="L1566" t="s">
        <v>2718</v>
      </c>
      <c r="M1566" t="s">
        <v>47</v>
      </c>
      <c r="N1566" t="s">
        <v>821</v>
      </c>
    </row>
    <row r="1567" spans="12:14" x14ac:dyDescent="0.25">
      <c r="L1567" t="s">
        <v>2720</v>
      </c>
      <c r="M1567" t="s">
        <v>47</v>
      </c>
      <c r="N1567" t="s">
        <v>2719</v>
      </c>
    </row>
    <row r="1568" spans="12:14" x14ac:dyDescent="0.25">
      <c r="L1568" t="s">
        <v>2721</v>
      </c>
      <c r="M1568" t="s">
        <v>47</v>
      </c>
      <c r="N1568" t="s">
        <v>243</v>
      </c>
    </row>
    <row r="1569" spans="12:14" x14ac:dyDescent="0.25">
      <c r="L1569" t="s">
        <v>2723</v>
      </c>
      <c r="M1569" t="s">
        <v>47</v>
      </c>
      <c r="N1569" t="s">
        <v>2722</v>
      </c>
    </row>
    <row r="1570" spans="12:14" x14ac:dyDescent="0.25">
      <c r="L1570" t="s">
        <v>2725</v>
      </c>
      <c r="M1570" t="s">
        <v>47</v>
      </c>
      <c r="N1570" t="s">
        <v>2724</v>
      </c>
    </row>
    <row r="1571" spans="12:14" x14ac:dyDescent="0.25">
      <c r="L1571" t="s">
        <v>2726</v>
      </c>
      <c r="M1571" t="s">
        <v>47</v>
      </c>
      <c r="N1571" t="s">
        <v>1445</v>
      </c>
    </row>
    <row r="1572" spans="12:14" x14ac:dyDescent="0.25">
      <c r="L1572" t="s">
        <v>2728</v>
      </c>
      <c r="M1572" t="s">
        <v>47</v>
      </c>
      <c r="N1572" t="s">
        <v>2727</v>
      </c>
    </row>
    <row r="1573" spans="12:14" x14ac:dyDescent="0.25">
      <c r="L1573" t="s">
        <v>2729</v>
      </c>
      <c r="M1573" t="s">
        <v>47</v>
      </c>
      <c r="N1573" t="s">
        <v>247</v>
      </c>
    </row>
    <row r="1574" spans="12:14" x14ac:dyDescent="0.25">
      <c r="L1574" t="s">
        <v>2731</v>
      </c>
      <c r="M1574" t="s">
        <v>47</v>
      </c>
      <c r="N1574" t="s">
        <v>2730</v>
      </c>
    </row>
    <row r="1575" spans="12:14" x14ac:dyDescent="0.25">
      <c r="L1575" t="s">
        <v>2733</v>
      </c>
      <c r="M1575" t="s">
        <v>47</v>
      </c>
      <c r="N1575" t="s">
        <v>2732</v>
      </c>
    </row>
    <row r="1576" spans="12:14" x14ac:dyDescent="0.25">
      <c r="L1576" t="s">
        <v>2734</v>
      </c>
      <c r="M1576" t="s">
        <v>47</v>
      </c>
      <c r="N1576" t="s">
        <v>2454</v>
      </c>
    </row>
    <row r="1577" spans="12:14" x14ac:dyDescent="0.25">
      <c r="L1577" t="s">
        <v>2735</v>
      </c>
      <c r="M1577" t="s">
        <v>47</v>
      </c>
      <c r="N1577" t="s">
        <v>450</v>
      </c>
    </row>
    <row r="1578" spans="12:14" x14ac:dyDescent="0.25">
      <c r="L1578" t="s">
        <v>2736</v>
      </c>
      <c r="M1578" t="s">
        <v>47</v>
      </c>
      <c r="N1578" t="s">
        <v>1325</v>
      </c>
    </row>
    <row r="1579" spans="12:14" x14ac:dyDescent="0.25">
      <c r="L1579" t="s">
        <v>2738</v>
      </c>
      <c r="M1579" t="s">
        <v>47</v>
      </c>
      <c r="N1579" t="s">
        <v>2737</v>
      </c>
    </row>
    <row r="1580" spans="12:14" x14ac:dyDescent="0.25">
      <c r="L1580" t="s">
        <v>2739</v>
      </c>
      <c r="M1580" t="s">
        <v>47</v>
      </c>
      <c r="N1580" t="s">
        <v>452</v>
      </c>
    </row>
    <row r="1581" spans="12:14" x14ac:dyDescent="0.25">
      <c r="L1581" t="s">
        <v>2741</v>
      </c>
      <c r="M1581" t="s">
        <v>47</v>
      </c>
      <c r="N1581" t="s">
        <v>2740</v>
      </c>
    </row>
    <row r="1582" spans="12:14" x14ac:dyDescent="0.25">
      <c r="L1582" t="s">
        <v>2742</v>
      </c>
      <c r="M1582" t="s">
        <v>47</v>
      </c>
      <c r="N1582" t="s">
        <v>249</v>
      </c>
    </row>
    <row r="1583" spans="12:14" x14ac:dyDescent="0.25">
      <c r="L1583" t="s">
        <v>2744</v>
      </c>
      <c r="M1583" t="s">
        <v>47</v>
      </c>
      <c r="N1583" t="s">
        <v>2743</v>
      </c>
    </row>
    <row r="1584" spans="12:14" x14ac:dyDescent="0.25">
      <c r="L1584" t="s">
        <v>2745</v>
      </c>
      <c r="M1584" t="s">
        <v>47</v>
      </c>
      <c r="N1584" t="s">
        <v>462</v>
      </c>
    </row>
    <row r="1585" spans="12:14" x14ac:dyDescent="0.25">
      <c r="L1585" t="s">
        <v>2746</v>
      </c>
      <c r="M1585" t="s">
        <v>47</v>
      </c>
      <c r="N1585" t="s">
        <v>1459</v>
      </c>
    </row>
    <row r="1586" spans="12:14" x14ac:dyDescent="0.25">
      <c r="L1586" t="s">
        <v>2748</v>
      </c>
      <c r="M1586" t="s">
        <v>47</v>
      </c>
      <c r="N1586" t="s">
        <v>2747</v>
      </c>
    </row>
    <row r="1587" spans="12:14" x14ac:dyDescent="0.25">
      <c r="L1587" t="s">
        <v>2749</v>
      </c>
      <c r="M1587" t="s">
        <v>47</v>
      </c>
      <c r="N1587" t="s">
        <v>122</v>
      </c>
    </row>
    <row r="1588" spans="12:14" x14ac:dyDescent="0.25">
      <c r="L1588" t="s">
        <v>2751</v>
      </c>
      <c r="M1588" t="s">
        <v>47</v>
      </c>
      <c r="N1588" t="s">
        <v>2750</v>
      </c>
    </row>
    <row r="1589" spans="12:14" x14ac:dyDescent="0.25">
      <c r="L1589" t="s">
        <v>2752</v>
      </c>
      <c r="M1589" t="s">
        <v>47</v>
      </c>
      <c r="N1589" t="s">
        <v>1094</v>
      </c>
    </row>
    <row r="1590" spans="12:14" x14ac:dyDescent="0.25">
      <c r="L1590" t="s">
        <v>2753</v>
      </c>
      <c r="M1590" t="s">
        <v>47</v>
      </c>
      <c r="N1590" t="s">
        <v>126</v>
      </c>
    </row>
    <row r="1591" spans="12:14" x14ac:dyDescent="0.25">
      <c r="L1591" t="s">
        <v>2754</v>
      </c>
      <c r="M1591" t="s">
        <v>47</v>
      </c>
      <c r="N1591" t="s">
        <v>1097</v>
      </c>
    </row>
    <row r="1592" spans="12:14" x14ac:dyDescent="0.25">
      <c r="L1592" t="s">
        <v>2755</v>
      </c>
      <c r="M1592" t="s">
        <v>47</v>
      </c>
      <c r="N1592" t="s">
        <v>1099</v>
      </c>
    </row>
    <row r="1593" spans="12:14" x14ac:dyDescent="0.25">
      <c r="L1593" t="s">
        <v>2756</v>
      </c>
      <c r="M1593" t="s">
        <v>47</v>
      </c>
      <c r="N1593" t="s">
        <v>1111</v>
      </c>
    </row>
    <row r="1594" spans="12:14" x14ac:dyDescent="0.25">
      <c r="L1594" t="s">
        <v>2757</v>
      </c>
      <c r="M1594" t="s">
        <v>47</v>
      </c>
      <c r="N1594" t="s">
        <v>1626</v>
      </c>
    </row>
    <row r="1595" spans="12:14" x14ac:dyDescent="0.25">
      <c r="L1595" t="s">
        <v>2759</v>
      </c>
      <c r="M1595" t="s">
        <v>47</v>
      </c>
      <c r="N1595" t="s">
        <v>2758</v>
      </c>
    </row>
    <row r="1596" spans="12:14" x14ac:dyDescent="0.25">
      <c r="L1596" t="s">
        <v>2761</v>
      </c>
      <c r="M1596" t="s">
        <v>48</v>
      </c>
      <c r="N1596" t="s">
        <v>2760</v>
      </c>
    </row>
    <row r="1597" spans="12:14" x14ac:dyDescent="0.25">
      <c r="L1597" t="s">
        <v>2763</v>
      </c>
      <c r="M1597" t="s">
        <v>48</v>
      </c>
      <c r="N1597" t="s">
        <v>2762</v>
      </c>
    </row>
    <row r="1598" spans="12:14" x14ac:dyDescent="0.25">
      <c r="L1598" t="s">
        <v>2764</v>
      </c>
      <c r="M1598" t="s">
        <v>48</v>
      </c>
      <c r="N1598" t="s">
        <v>1133</v>
      </c>
    </row>
    <row r="1599" spans="12:14" x14ac:dyDescent="0.25">
      <c r="L1599" t="s">
        <v>2766</v>
      </c>
      <c r="M1599" t="s">
        <v>48</v>
      </c>
      <c r="N1599" t="s">
        <v>2765</v>
      </c>
    </row>
    <row r="1600" spans="12:14" x14ac:dyDescent="0.25">
      <c r="L1600" t="s">
        <v>2768</v>
      </c>
      <c r="M1600" t="s">
        <v>48</v>
      </c>
      <c r="N1600" t="s">
        <v>2767</v>
      </c>
    </row>
    <row r="1601" spans="12:14" x14ac:dyDescent="0.25">
      <c r="L1601" t="s">
        <v>2769</v>
      </c>
      <c r="M1601" t="s">
        <v>48</v>
      </c>
      <c r="N1601" t="s">
        <v>1835</v>
      </c>
    </row>
    <row r="1602" spans="12:14" x14ac:dyDescent="0.25">
      <c r="L1602" t="s">
        <v>2771</v>
      </c>
      <c r="M1602" t="s">
        <v>48</v>
      </c>
      <c r="N1602" t="s">
        <v>2770</v>
      </c>
    </row>
    <row r="1603" spans="12:14" x14ac:dyDescent="0.25">
      <c r="L1603" t="s">
        <v>2773</v>
      </c>
      <c r="M1603" t="s">
        <v>48</v>
      </c>
      <c r="N1603" t="s">
        <v>2772</v>
      </c>
    </row>
    <row r="1604" spans="12:14" x14ac:dyDescent="0.25">
      <c r="L1604" t="s">
        <v>2774</v>
      </c>
      <c r="M1604" t="s">
        <v>48</v>
      </c>
      <c r="N1604" t="s">
        <v>615</v>
      </c>
    </row>
    <row r="1605" spans="12:14" x14ac:dyDescent="0.25">
      <c r="L1605" t="s">
        <v>2776</v>
      </c>
      <c r="M1605" t="s">
        <v>48</v>
      </c>
      <c r="N1605" t="s">
        <v>2775</v>
      </c>
    </row>
    <row r="1606" spans="12:14" x14ac:dyDescent="0.25">
      <c r="L1606" t="s">
        <v>2777</v>
      </c>
      <c r="M1606" t="s">
        <v>48</v>
      </c>
      <c r="N1606" t="s">
        <v>916</v>
      </c>
    </row>
    <row r="1607" spans="12:14" x14ac:dyDescent="0.25">
      <c r="L1607" t="s">
        <v>2779</v>
      </c>
      <c r="M1607" t="s">
        <v>48</v>
      </c>
      <c r="N1607" t="s">
        <v>2778</v>
      </c>
    </row>
    <row r="1608" spans="12:14" x14ac:dyDescent="0.25">
      <c r="L1608" t="s">
        <v>2781</v>
      </c>
      <c r="M1608" t="s">
        <v>48</v>
      </c>
      <c r="N1608" t="s">
        <v>2780</v>
      </c>
    </row>
    <row r="1609" spans="12:14" x14ac:dyDescent="0.25">
      <c r="L1609" t="s">
        <v>2783</v>
      </c>
      <c r="M1609" t="s">
        <v>48</v>
      </c>
      <c r="N1609" t="s">
        <v>2782</v>
      </c>
    </row>
    <row r="1610" spans="12:14" x14ac:dyDescent="0.25">
      <c r="L1610" t="s">
        <v>2785</v>
      </c>
      <c r="M1610" t="s">
        <v>48</v>
      </c>
      <c r="N1610" t="s">
        <v>2784</v>
      </c>
    </row>
    <row r="1611" spans="12:14" x14ac:dyDescent="0.25">
      <c r="L1611" t="s">
        <v>2786</v>
      </c>
      <c r="M1611" t="s">
        <v>48</v>
      </c>
      <c r="N1611" t="s">
        <v>1242</v>
      </c>
    </row>
    <row r="1612" spans="12:14" x14ac:dyDescent="0.25">
      <c r="L1612" t="s">
        <v>2787</v>
      </c>
      <c r="M1612" t="s">
        <v>48</v>
      </c>
      <c r="N1612" t="s">
        <v>633</v>
      </c>
    </row>
    <row r="1613" spans="12:14" x14ac:dyDescent="0.25">
      <c r="L1613" t="s">
        <v>2789</v>
      </c>
      <c r="M1613" t="s">
        <v>48</v>
      </c>
      <c r="N1613" t="s">
        <v>2788</v>
      </c>
    </row>
    <row r="1614" spans="12:14" x14ac:dyDescent="0.25">
      <c r="L1614" t="s">
        <v>2791</v>
      </c>
      <c r="M1614" t="s">
        <v>48</v>
      </c>
      <c r="N1614" t="s">
        <v>2790</v>
      </c>
    </row>
    <row r="1615" spans="12:14" x14ac:dyDescent="0.25">
      <c r="L1615" t="s">
        <v>2793</v>
      </c>
      <c r="M1615" t="s">
        <v>48</v>
      </c>
      <c r="N1615" t="s">
        <v>2792</v>
      </c>
    </row>
    <row r="1616" spans="12:14" x14ac:dyDescent="0.25">
      <c r="L1616" t="s">
        <v>2795</v>
      </c>
      <c r="M1616" t="s">
        <v>48</v>
      </c>
      <c r="N1616" t="s">
        <v>2794</v>
      </c>
    </row>
    <row r="1617" spans="12:14" x14ac:dyDescent="0.25">
      <c r="L1617" t="s">
        <v>2796</v>
      </c>
      <c r="M1617" t="s">
        <v>48</v>
      </c>
      <c r="N1617" t="s">
        <v>205</v>
      </c>
    </row>
    <row r="1618" spans="12:14" x14ac:dyDescent="0.25">
      <c r="L1618" t="s">
        <v>2798</v>
      </c>
      <c r="M1618" t="s">
        <v>48</v>
      </c>
      <c r="N1618" t="s">
        <v>2797</v>
      </c>
    </row>
    <row r="1619" spans="12:14" x14ac:dyDescent="0.25">
      <c r="L1619" t="s">
        <v>2799</v>
      </c>
      <c r="M1619" t="s">
        <v>48</v>
      </c>
      <c r="N1619" t="s">
        <v>507</v>
      </c>
    </row>
    <row r="1620" spans="12:14" x14ac:dyDescent="0.25">
      <c r="L1620" t="s">
        <v>2801</v>
      </c>
      <c r="M1620" t="s">
        <v>48</v>
      </c>
      <c r="N1620" t="s">
        <v>2800</v>
      </c>
    </row>
    <row r="1621" spans="12:14" x14ac:dyDescent="0.25">
      <c r="L1621" t="s">
        <v>2802</v>
      </c>
      <c r="M1621" t="s">
        <v>48</v>
      </c>
      <c r="N1621" t="s">
        <v>796</v>
      </c>
    </row>
    <row r="1622" spans="12:14" x14ac:dyDescent="0.25">
      <c r="L1622" t="s">
        <v>2803</v>
      </c>
      <c r="M1622" t="s">
        <v>48</v>
      </c>
      <c r="N1622" t="s">
        <v>413</v>
      </c>
    </row>
    <row r="1623" spans="12:14" x14ac:dyDescent="0.25">
      <c r="L1623" t="s">
        <v>2805</v>
      </c>
      <c r="M1623" t="s">
        <v>48</v>
      </c>
      <c r="N1623" t="s">
        <v>2804</v>
      </c>
    </row>
    <row r="1624" spans="12:14" x14ac:dyDescent="0.25">
      <c r="L1624" t="s">
        <v>2806</v>
      </c>
      <c r="M1624" t="s">
        <v>48</v>
      </c>
      <c r="N1624" t="s">
        <v>221</v>
      </c>
    </row>
    <row r="1625" spans="12:14" x14ac:dyDescent="0.25">
      <c r="L1625" t="s">
        <v>2808</v>
      </c>
      <c r="M1625" t="s">
        <v>48</v>
      </c>
      <c r="N1625" t="s">
        <v>2807</v>
      </c>
    </row>
    <row r="1626" spans="12:14" x14ac:dyDescent="0.25">
      <c r="L1626" t="s">
        <v>2809</v>
      </c>
      <c r="M1626" t="s">
        <v>48</v>
      </c>
      <c r="N1626" t="s">
        <v>662</v>
      </c>
    </row>
    <row r="1627" spans="12:14" x14ac:dyDescent="0.25">
      <c r="L1627" t="s">
        <v>2811</v>
      </c>
      <c r="M1627" t="s">
        <v>48</v>
      </c>
      <c r="N1627" t="s">
        <v>2810</v>
      </c>
    </row>
    <row r="1628" spans="12:14" x14ac:dyDescent="0.25">
      <c r="L1628" t="s">
        <v>2813</v>
      </c>
      <c r="M1628" t="s">
        <v>48</v>
      </c>
      <c r="N1628" t="s">
        <v>2812</v>
      </c>
    </row>
    <row r="1629" spans="12:14" x14ac:dyDescent="0.25">
      <c r="L1629" t="s">
        <v>2814</v>
      </c>
      <c r="M1629" t="s">
        <v>48</v>
      </c>
      <c r="N1629" t="s">
        <v>675</v>
      </c>
    </row>
    <row r="1630" spans="12:14" x14ac:dyDescent="0.25">
      <c r="L1630" t="s">
        <v>2816</v>
      </c>
      <c r="M1630" t="s">
        <v>48</v>
      </c>
      <c r="N1630" t="s">
        <v>2815</v>
      </c>
    </row>
    <row r="1631" spans="12:14" x14ac:dyDescent="0.25">
      <c r="L1631" t="s">
        <v>2817</v>
      </c>
      <c r="M1631" t="s">
        <v>48</v>
      </c>
      <c r="N1631" t="s">
        <v>434</v>
      </c>
    </row>
    <row r="1632" spans="12:14" x14ac:dyDescent="0.25">
      <c r="L1632" t="s">
        <v>2819</v>
      </c>
      <c r="M1632" t="s">
        <v>48</v>
      </c>
      <c r="N1632" t="s">
        <v>2818</v>
      </c>
    </row>
    <row r="1633" spans="12:14" x14ac:dyDescent="0.25">
      <c r="L1633" t="s">
        <v>2821</v>
      </c>
      <c r="M1633" t="s">
        <v>48</v>
      </c>
      <c r="N1633" t="s">
        <v>2820</v>
      </c>
    </row>
    <row r="1634" spans="12:14" x14ac:dyDescent="0.25">
      <c r="L1634" t="s">
        <v>2822</v>
      </c>
      <c r="M1634" t="s">
        <v>48</v>
      </c>
      <c r="N1634" t="s">
        <v>1944</v>
      </c>
    </row>
    <row r="1635" spans="12:14" x14ac:dyDescent="0.25">
      <c r="L1635" t="s">
        <v>2823</v>
      </c>
      <c r="M1635" t="s">
        <v>48</v>
      </c>
      <c r="N1635" t="s">
        <v>443</v>
      </c>
    </row>
    <row r="1636" spans="12:14" x14ac:dyDescent="0.25">
      <c r="L1636" t="s">
        <v>2825</v>
      </c>
      <c r="M1636" t="s">
        <v>48</v>
      </c>
      <c r="N1636" t="s">
        <v>2824</v>
      </c>
    </row>
    <row r="1637" spans="12:14" x14ac:dyDescent="0.25">
      <c r="L1637" t="s">
        <v>2826</v>
      </c>
      <c r="M1637" t="s">
        <v>48</v>
      </c>
      <c r="N1637" t="s">
        <v>1317</v>
      </c>
    </row>
    <row r="1638" spans="12:14" x14ac:dyDescent="0.25">
      <c r="L1638" t="s">
        <v>2828</v>
      </c>
      <c r="M1638" t="s">
        <v>48</v>
      </c>
      <c r="N1638" t="s">
        <v>2827</v>
      </c>
    </row>
    <row r="1639" spans="12:14" x14ac:dyDescent="0.25">
      <c r="L1639" t="s">
        <v>2830</v>
      </c>
      <c r="M1639" t="s">
        <v>48</v>
      </c>
      <c r="N1639" t="s">
        <v>2829</v>
      </c>
    </row>
    <row r="1640" spans="12:14" x14ac:dyDescent="0.25">
      <c r="L1640" t="s">
        <v>2832</v>
      </c>
      <c r="M1640" t="s">
        <v>48</v>
      </c>
      <c r="N1640" t="s">
        <v>2831</v>
      </c>
    </row>
    <row r="1641" spans="12:14" x14ac:dyDescent="0.25">
      <c r="L1641" t="s">
        <v>2833</v>
      </c>
      <c r="M1641" t="s">
        <v>48</v>
      </c>
      <c r="N1641" t="s">
        <v>1770</v>
      </c>
    </row>
    <row r="1642" spans="12:14" x14ac:dyDescent="0.25">
      <c r="L1642" t="s">
        <v>2835</v>
      </c>
      <c r="M1642" t="s">
        <v>48</v>
      </c>
      <c r="N1642" t="s">
        <v>2834</v>
      </c>
    </row>
    <row r="1643" spans="12:14" x14ac:dyDescent="0.25">
      <c r="L1643" t="s">
        <v>2837</v>
      </c>
      <c r="M1643" t="s">
        <v>48</v>
      </c>
      <c r="N1643" t="s">
        <v>2836</v>
      </c>
    </row>
    <row r="1644" spans="12:14" x14ac:dyDescent="0.25">
      <c r="L1644" t="s">
        <v>2839</v>
      </c>
      <c r="M1644" t="s">
        <v>48</v>
      </c>
      <c r="N1644" t="s">
        <v>2838</v>
      </c>
    </row>
    <row r="1645" spans="12:14" x14ac:dyDescent="0.25">
      <c r="L1645" t="s">
        <v>2840</v>
      </c>
      <c r="M1645" t="s">
        <v>48</v>
      </c>
      <c r="N1645" t="s">
        <v>1191</v>
      </c>
    </row>
    <row r="1646" spans="12:14" x14ac:dyDescent="0.25">
      <c r="L1646" t="s">
        <v>2842</v>
      </c>
      <c r="M1646" t="s">
        <v>48</v>
      </c>
      <c r="N1646" t="s">
        <v>2841</v>
      </c>
    </row>
    <row r="1647" spans="12:14" x14ac:dyDescent="0.25">
      <c r="L1647" t="s">
        <v>2844</v>
      </c>
      <c r="M1647" t="s">
        <v>48</v>
      </c>
      <c r="N1647" t="s">
        <v>2843</v>
      </c>
    </row>
    <row r="1648" spans="12:14" x14ac:dyDescent="0.25">
      <c r="L1648" t="s">
        <v>2845</v>
      </c>
      <c r="M1648" t="s">
        <v>48</v>
      </c>
      <c r="N1648" t="s">
        <v>1195</v>
      </c>
    </row>
    <row r="1649" spans="12:14" x14ac:dyDescent="0.25">
      <c r="L1649" t="s">
        <v>2847</v>
      </c>
      <c r="M1649" t="s">
        <v>48</v>
      </c>
      <c r="N1649" t="s">
        <v>2846</v>
      </c>
    </row>
    <row r="1650" spans="12:14" x14ac:dyDescent="0.25">
      <c r="L1650" t="s">
        <v>2849</v>
      </c>
      <c r="M1650" t="s">
        <v>48</v>
      </c>
      <c r="N1650" t="s">
        <v>2848</v>
      </c>
    </row>
    <row r="1651" spans="12:14" x14ac:dyDescent="0.25">
      <c r="L1651" t="s">
        <v>2851</v>
      </c>
      <c r="M1651" t="s">
        <v>48</v>
      </c>
      <c r="N1651" t="s">
        <v>2850</v>
      </c>
    </row>
    <row r="1652" spans="12:14" x14ac:dyDescent="0.25">
      <c r="L1652" t="s">
        <v>2853</v>
      </c>
      <c r="M1652" t="s">
        <v>48</v>
      </c>
      <c r="N1652" t="s">
        <v>2852</v>
      </c>
    </row>
    <row r="1653" spans="12:14" x14ac:dyDescent="0.25">
      <c r="L1653" t="s">
        <v>2854</v>
      </c>
      <c r="M1653" t="s">
        <v>49</v>
      </c>
      <c r="N1653" t="s">
        <v>589</v>
      </c>
    </row>
    <row r="1654" spans="12:14" x14ac:dyDescent="0.25">
      <c r="L1654" t="s">
        <v>2856</v>
      </c>
      <c r="M1654" t="s">
        <v>49</v>
      </c>
      <c r="N1654" t="s">
        <v>2855</v>
      </c>
    </row>
    <row r="1655" spans="12:14" x14ac:dyDescent="0.25">
      <c r="L1655" t="s">
        <v>2858</v>
      </c>
      <c r="M1655" t="s">
        <v>49</v>
      </c>
      <c r="N1655" t="s">
        <v>2857</v>
      </c>
    </row>
    <row r="1656" spans="12:14" x14ac:dyDescent="0.25">
      <c r="L1656" t="s">
        <v>2860</v>
      </c>
      <c r="M1656" t="s">
        <v>49</v>
      </c>
      <c r="N1656" t="s">
        <v>2859</v>
      </c>
    </row>
    <row r="1657" spans="12:14" x14ac:dyDescent="0.25">
      <c r="L1657" t="s">
        <v>2861</v>
      </c>
      <c r="M1657" t="s">
        <v>49</v>
      </c>
      <c r="N1657" t="s">
        <v>1133</v>
      </c>
    </row>
    <row r="1658" spans="12:14" x14ac:dyDescent="0.25">
      <c r="L1658" t="s">
        <v>2862</v>
      </c>
      <c r="M1658" t="s">
        <v>49</v>
      </c>
      <c r="N1658" t="s">
        <v>353</v>
      </c>
    </row>
    <row r="1659" spans="12:14" x14ac:dyDescent="0.25">
      <c r="L1659" t="s">
        <v>2864</v>
      </c>
      <c r="M1659" t="s">
        <v>49</v>
      </c>
      <c r="N1659" t="s">
        <v>2863</v>
      </c>
    </row>
    <row r="1660" spans="12:14" x14ac:dyDescent="0.25">
      <c r="L1660" t="s">
        <v>2865</v>
      </c>
      <c r="M1660" t="s">
        <v>49</v>
      </c>
      <c r="N1660" t="s">
        <v>1813</v>
      </c>
    </row>
    <row r="1661" spans="12:14" x14ac:dyDescent="0.25">
      <c r="L1661" t="s">
        <v>2866</v>
      </c>
      <c r="M1661" t="s">
        <v>49</v>
      </c>
      <c r="N1661" t="s">
        <v>1204</v>
      </c>
    </row>
    <row r="1662" spans="12:14" x14ac:dyDescent="0.25">
      <c r="L1662" t="s">
        <v>2868</v>
      </c>
      <c r="M1662" t="s">
        <v>49</v>
      </c>
      <c r="N1662" t="s">
        <v>2867</v>
      </c>
    </row>
    <row r="1663" spans="12:14" x14ac:dyDescent="0.25">
      <c r="L1663" t="s">
        <v>2870</v>
      </c>
      <c r="M1663" t="s">
        <v>49</v>
      </c>
      <c r="N1663" t="s">
        <v>2869</v>
      </c>
    </row>
    <row r="1664" spans="12:14" x14ac:dyDescent="0.25">
      <c r="L1664" t="s">
        <v>2871</v>
      </c>
      <c r="M1664" t="s">
        <v>49</v>
      </c>
      <c r="N1664" t="s">
        <v>145</v>
      </c>
    </row>
    <row r="1665" spans="12:14" x14ac:dyDescent="0.25">
      <c r="L1665" t="s">
        <v>2872</v>
      </c>
      <c r="M1665" t="s">
        <v>49</v>
      </c>
      <c r="N1665" t="s">
        <v>1210</v>
      </c>
    </row>
    <row r="1666" spans="12:14" x14ac:dyDescent="0.25">
      <c r="L1666" t="s">
        <v>2873</v>
      </c>
      <c r="M1666" t="s">
        <v>49</v>
      </c>
      <c r="N1666" t="s">
        <v>1508</v>
      </c>
    </row>
    <row r="1667" spans="12:14" x14ac:dyDescent="0.25">
      <c r="L1667" t="s">
        <v>2874</v>
      </c>
      <c r="M1667" t="s">
        <v>49</v>
      </c>
      <c r="N1667" t="s">
        <v>1641</v>
      </c>
    </row>
    <row r="1668" spans="12:14" x14ac:dyDescent="0.25">
      <c r="L1668" t="s">
        <v>2876</v>
      </c>
      <c r="M1668" t="s">
        <v>49</v>
      </c>
      <c r="N1668" t="s">
        <v>2875</v>
      </c>
    </row>
    <row r="1669" spans="12:14" x14ac:dyDescent="0.25">
      <c r="L1669" t="s">
        <v>2877</v>
      </c>
      <c r="M1669" t="s">
        <v>49</v>
      </c>
      <c r="N1669" t="s">
        <v>605</v>
      </c>
    </row>
    <row r="1670" spans="12:14" x14ac:dyDescent="0.25">
      <c r="L1670" t="s">
        <v>2878</v>
      </c>
      <c r="M1670" t="s">
        <v>49</v>
      </c>
      <c r="N1670" t="s">
        <v>159</v>
      </c>
    </row>
    <row r="1671" spans="12:14" x14ac:dyDescent="0.25">
      <c r="L1671" t="s">
        <v>2880</v>
      </c>
      <c r="M1671" t="s">
        <v>49</v>
      </c>
      <c r="N1671" t="s">
        <v>2879</v>
      </c>
    </row>
    <row r="1672" spans="12:14" x14ac:dyDescent="0.25">
      <c r="L1672" t="s">
        <v>2882</v>
      </c>
      <c r="M1672" t="s">
        <v>49</v>
      </c>
      <c r="N1672" t="s">
        <v>2881</v>
      </c>
    </row>
    <row r="1673" spans="12:14" x14ac:dyDescent="0.25">
      <c r="L1673" t="s">
        <v>2883</v>
      </c>
      <c r="M1673" t="s">
        <v>49</v>
      </c>
      <c r="N1673" t="s">
        <v>615</v>
      </c>
    </row>
    <row r="1674" spans="12:14" x14ac:dyDescent="0.25">
      <c r="L1674" t="s">
        <v>2884</v>
      </c>
      <c r="M1674" t="s">
        <v>49</v>
      </c>
      <c r="N1674" t="s">
        <v>2368</v>
      </c>
    </row>
    <row r="1675" spans="12:14" x14ac:dyDescent="0.25">
      <c r="L1675" t="s">
        <v>2886</v>
      </c>
      <c r="M1675" t="s">
        <v>49</v>
      </c>
      <c r="N1675" t="s">
        <v>2885</v>
      </c>
    </row>
    <row r="1676" spans="12:14" x14ac:dyDescent="0.25">
      <c r="L1676" t="s">
        <v>2887</v>
      </c>
      <c r="M1676" t="s">
        <v>49</v>
      </c>
      <c r="N1676" t="s">
        <v>916</v>
      </c>
    </row>
    <row r="1677" spans="12:14" x14ac:dyDescent="0.25">
      <c r="L1677" t="s">
        <v>2889</v>
      </c>
      <c r="M1677" t="s">
        <v>49</v>
      </c>
      <c r="N1677" t="s">
        <v>2888</v>
      </c>
    </row>
    <row r="1678" spans="12:14" x14ac:dyDescent="0.25">
      <c r="L1678" t="s">
        <v>2891</v>
      </c>
      <c r="M1678" t="s">
        <v>49</v>
      </c>
      <c r="N1678" t="s">
        <v>2890</v>
      </c>
    </row>
    <row r="1679" spans="12:14" x14ac:dyDescent="0.25">
      <c r="L1679" t="s">
        <v>2892</v>
      </c>
      <c r="M1679" t="s">
        <v>49</v>
      </c>
      <c r="N1679" t="s">
        <v>922</v>
      </c>
    </row>
    <row r="1680" spans="12:14" x14ac:dyDescent="0.25">
      <c r="L1680" t="s">
        <v>2893</v>
      </c>
      <c r="M1680" t="s">
        <v>49</v>
      </c>
      <c r="N1680" t="s">
        <v>623</v>
      </c>
    </row>
    <row r="1681" spans="12:14" x14ac:dyDescent="0.25">
      <c r="L1681" t="s">
        <v>2895</v>
      </c>
      <c r="M1681" t="s">
        <v>49</v>
      </c>
      <c r="N1681" t="s">
        <v>2894</v>
      </c>
    </row>
    <row r="1682" spans="12:14" x14ac:dyDescent="0.25">
      <c r="L1682" t="s">
        <v>2896</v>
      </c>
      <c r="M1682" t="s">
        <v>49</v>
      </c>
      <c r="N1682" t="s">
        <v>2374</v>
      </c>
    </row>
    <row r="1683" spans="12:14" x14ac:dyDescent="0.25">
      <c r="L1683" t="s">
        <v>2897</v>
      </c>
      <c r="M1683" t="s">
        <v>49</v>
      </c>
      <c r="N1683" t="s">
        <v>191</v>
      </c>
    </row>
    <row r="1684" spans="12:14" x14ac:dyDescent="0.25">
      <c r="L1684" t="s">
        <v>2899</v>
      </c>
      <c r="M1684" t="s">
        <v>49</v>
      </c>
      <c r="N1684" t="s">
        <v>2898</v>
      </c>
    </row>
    <row r="1685" spans="12:14" x14ac:dyDescent="0.25">
      <c r="L1685" t="s">
        <v>2901</v>
      </c>
      <c r="M1685" t="s">
        <v>49</v>
      </c>
      <c r="N1685" t="s">
        <v>2900</v>
      </c>
    </row>
    <row r="1686" spans="12:14" x14ac:dyDescent="0.25">
      <c r="L1686" t="s">
        <v>2903</v>
      </c>
      <c r="M1686" t="s">
        <v>49</v>
      </c>
      <c r="N1686" t="s">
        <v>2902</v>
      </c>
    </row>
    <row r="1687" spans="12:14" x14ac:dyDescent="0.25">
      <c r="L1687" t="s">
        <v>2905</v>
      </c>
      <c r="M1687" t="s">
        <v>49</v>
      </c>
      <c r="N1687" t="s">
        <v>2904</v>
      </c>
    </row>
    <row r="1688" spans="12:14" x14ac:dyDescent="0.25">
      <c r="L1688" t="s">
        <v>2906</v>
      </c>
      <c r="M1688" t="s">
        <v>49</v>
      </c>
      <c r="N1688" t="s">
        <v>633</v>
      </c>
    </row>
    <row r="1689" spans="12:14" x14ac:dyDescent="0.25">
      <c r="L1689" t="s">
        <v>2908</v>
      </c>
      <c r="M1689" t="s">
        <v>49</v>
      </c>
      <c r="N1689" t="s">
        <v>2907</v>
      </c>
    </row>
    <row r="1690" spans="12:14" x14ac:dyDescent="0.25">
      <c r="L1690" t="s">
        <v>2909</v>
      </c>
      <c r="M1690" t="s">
        <v>49</v>
      </c>
      <c r="N1690" t="s">
        <v>392</v>
      </c>
    </row>
    <row r="1691" spans="12:14" x14ac:dyDescent="0.25">
      <c r="L1691" t="s">
        <v>2910</v>
      </c>
      <c r="M1691" t="s">
        <v>49</v>
      </c>
      <c r="N1691" t="s">
        <v>1682</v>
      </c>
    </row>
    <row r="1692" spans="12:14" x14ac:dyDescent="0.25">
      <c r="L1692" t="s">
        <v>2911</v>
      </c>
      <c r="M1692" t="s">
        <v>49</v>
      </c>
      <c r="N1692" t="s">
        <v>964</v>
      </c>
    </row>
    <row r="1693" spans="12:14" x14ac:dyDescent="0.25">
      <c r="L1693" t="s">
        <v>2912</v>
      </c>
      <c r="M1693" t="s">
        <v>49</v>
      </c>
      <c r="N1693" t="s">
        <v>771</v>
      </c>
    </row>
    <row r="1694" spans="12:14" x14ac:dyDescent="0.25">
      <c r="L1694" t="s">
        <v>2913</v>
      </c>
      <c r="M1694" t="s">
        <v>49</v>
      </c>
      <c r="N1694" t="s">
        <v>1872</v>
      </c>
    </row>
    <row r="1695" spans="12:14" x14ac:dyDescent="0.25">
      <c r="L1695" t="s">
        <v>2915</v>
      </c>
      <c r="M1695" t="s">
        <v>49</v>
      </c>
      <c r="N1695" t="s">
        <v>2914</v>
      </c>
    </row>
    <row r="1696" spans="12:14" x14ac:dyDescent="0.25">
      <c r="L1696" t="s">
        <v>2917</v>
      </c>
      <c r="M1696" t="s">
        <v>49</v>
      </c>
      <c r="N1696" t="s">
        <v>2916</v>
      </c>
    </row>
    <row r="1697" spans="12:14" x14ac:dyDescent="0.25">
      <c r="L1697" t="s">
        <v>2918</v>
      </c>
      <c r="M1697" t="s">
        <v>49</v>
      </c>
      <c r="N1697" t="s">
        <v>2663</v>
      </c>
    </row>
    <row r="1698" spans="12:14" x14ac:dyDescent="0.25">
      <c r="L1698" t="s">
        <v>2920</v>
      </c>
      <c r="M1698" t="s">
        <v>49</v>
      </c>
      <c r="N1698" t="s">
        <v>2919</v>
      </c>
    </row>
    <row r="1699" spans="12:14" x14ac:dyDescent="0.25">
      <c r="L1699" t="s">
        <v>2921</v>
      </c>
      <c r="M1699" t="s">
        <v>49</v>
      </c>
      <c r="N1699" t="s">
        <v>399</v>
      </c>
    </row>
    <row r="1700" spans="12:14" x14ac:dyDescent="0.25">
      <c r="L1700" t="s">
        <v>2922</v>
      </c>
      <c r="M1700" t="s">
        <v>49</v>
      </c>
      <c r="N1700" t="s">
        <v>205</v>
      </c>
    </row>
    <row r="1701" spans="12:14" x14ac:dyDescent="0.25">
      <c r="L1701" t="s">
        <v>2923</v>
      </c>
      <c r="M1701" t="s">
        <v>49</v>
      </c>
      <c r="N1701" t="s">
        <v>407</v>
      </c>
    </row>
    <row r="1702" spans="12:14" x14ac:dyDescent="0.25">
      <c r="L1702" t="s">
        <v>2925</v>
      </c>
      <c r="M1702" t="s">
        <v>49</v>
      </c>
      <c r="N1702" t="s">
        <v>2924</v>
      </c>
    </row>
    <row r="1703" spans="12:14" x14ac:dyDescent="0.25">
      <c r="L1703" t="s">
        <v>2927</v>
      </c>
      <c r="M1703" t="s">
        <v>49</v>
      </c>
      <c r="N1703" t="s">
        <v>2926</v>
      </c>
    </row>
    <row r="1704" spans="12:14" x14ac:dyDescent="0.25">
      <c r="L1704" t="s">
        <v>2929</v>
      </c>
      <c r="M1704" t="s">
        <v>49</v>
      </c>
      <c r="N1704" t="s">
        <v>2928</v>
      </c>
    </row>
    <row r="1705" spans="12:14" x14ac:dyDescent="0.25">
      <c r="L1705" t="s">
        <v>2931</v>
      </c>
      <c r="M1705" t="s">
        <v>49</v>
      </c>
      <c r="N1705" t="s">
        <v>2930</v>
      </c>
    </row>
    <row r="1706" spans="12:14" x14ac:dyDescent="0.25">
      <c r="L1706" t="s">
        <v>2932</v>
      </c>
      <c r="M1706" t="s">
        <v>49</v>
      </c>
      <c r="N1706" t="s">
        <v>1270</v>
      </c>
    </row>
    <row r="1707" spans="12:14" x14ac:dyDescent="0.25">
      <c r="L1707" t="s">
        <v>2934</v>
      </c>
      <c r="M1707" t="s">
        <v>49</v>
      </c>
      <c r="N1707" t="s">
        <v>2933</v>
      </c>
    </row>
    <row r="1708" spans="12:14" x14ac:dyDescent="0.25">
      <c r="L1708" t="s">
        <v>2935</v>
      </c>
      <c r="M1708" t="s">
        <v>49</v>
      </c>
      <c r="N1708" t="s">
        <v>413</v>
      </c>
    </row>
    <row r="1709" spans="12:14" x14ac:dyDescent="0.25">
      <c r="L1709" t="s">
        <v>2936</v>
      </c>
      <c r="M1709" t="s">
        <v>49</v>
      </c>
      <c r="N1709" t="s">
        <v>417</v>
      </c>
    </row>
    <row r="1710" spans="12:14" x14ac:dyDescent="0.25">
      <c r="L1710" t="s">
        <v>2938</v>
      </c>
      <c r="M1710" t="s">
        <v>49</v>
      </c>
      <c r="N1710" t="s">
        <v>2937</v>
      </c>
    </row>
    <row r="1711" spans="12:14" x14ac:dyDescent="0.25">
      <c r="L1711" t="s">
        <v>2939</v>
      </c>
      <c r="M1711" t="s">
        <v>49</v>
      </c>
      <c r="N1711" t="s">
        <v>1715</v>
      </c>
    </row>
    <row r="1712" spans="12:14" x14ac:dyDescent="0.25">
      <c r="L1712" t="s">
        <v>2940</v>
      </c>
      <c r="M1712" t="s">
        <v>49</v>
      </c>
      <c r="N1712" t="s">
        <v>221</v>
      </c>
    </row>
    <row r="1713" spans="12:14" x14ac:dyDescent="0.25">
      <c r="L1713" t="s">
        <v>2942</v>
      </c>
      <c r="M1713" t="s">
        <v>49</v>
      </c>
      <c r="N1713" t="s">
        <v>2941</v>
      </c>
    </row>
    <row r="1714" spans="12:14" x14ac:dyDescent="0.25">
      <c r="L1714" t="s">
        <v>2944</v>
      </c>
      <c r="M1714" t="s">
        <v>49</v>
      </c>
      <c r="N1714" t="s">
        <v>2943</v>
      </c>
    </row>
    <row r="1715" spans="12:14" x14ac:dyDescent="0.25">
      <c r="L1715" t="s">
        <v>2946</v>
      </c>
      <c r="M1715" t="s">
        <v>49</v>
      </c>
      <c r="N1715" t="s">
        <v>2945</v>
      </c>
    </row>
    <row r="1716" spans="12:14" x14ac:dyDescent="0.25">
      <c r="L1716" t="s">
        <v>2947</v>
      </c>
      <c r="M1716" t="s">
        <v>49</v>
      </c>
      <c r="N1716" t="s">
        <v>1728</v>
      </c>
    </row>
    <row r="1717" spans="12:14" x14ac:dyDescent="0.25">
      <c r="L1717" t="s">
        <v>2949</v>
      </c>
      <c r="M1717" t="s">
        <v>49</v>
      </c>
      <c r="N1717" t="s">
        <v>2948</v>
      </c>
    </row>
    <row r="1718" spans="12:14" x14ac:dyDescent="0.25">
      <c r="L1718" t="s">
        <v>2951</v>
      </c>
      <c r="M1718" t="s">
        <v>49</v>
      </c>
      <c r="N1718" t="s">
        <v>2950</v>
      </c>
    </row>
    <row r="1719" spans="12:14" x14ac:dyDescent="0.25">
      <c r="L1719" t="s">
        <v>2952</v>
      </c>
      <c r="M1719" t="s">
        <v>49</v>
      </c>
      <c r="N1719" t="s">
        <v>1742</v>
      </c>
    </row>
    <row r="1720" spans="12:14" x14ac:dyDescent="0.25">
      <c r="L1720" t="s">
        <v>2954</v>
      </c>
      <c r="M1720" t="s">
        <v>49</v>
      </c>
      <c r="N1720" t="s">
        <v>2953</v>
      </c>
    </row>
    <row r="1721" spans="12:14" x14ac:dyDescent="0.25">
      <c r="L1721" t="s">
        <v>2955</v>
      </c>
      <c r="M1721" t="s">
        <v>49</v>
      </c>
      <c r="N1721" t="s">
        <v>2711</v>
      </c>
    </row>
    <row r="1722" spans="12:14" x14ac:dyDescent="0.25">
      <c r="L1722" t="s">
        <v>2956</v>
      </c>
      <c r="M1722" t="s">
        <v>49</v>
      </c>
      <c r="N1722" t="s">
        <v>1033</v>
      </c>
    </row>
    <row r="1723" spans="12:14" x14ac:dyDescent="0.25">
      <c r="L1723" t="s">
        <v>2957</v>
      </c>
      <c r="M1723" t="s">
        <v>49</v>
      </c>
      <c r="N1723" t="s">
        <v>2714</v>
      </c>
    </row>
    <row r="1724" spans="12:14" x14ac:dyDescent="0.25">
      <c r="L1724" t="s">
        <v>2958</v>
      </c>
      <c r="M1724" t="s">
        <v>49</v>
      </c>
      <c r="N1724" t="s">
        <v>439</v>
      </c>
    </row>
    <row r="1725" spans="12:14" x14ac:dyDescent="0.25">
      <c r="L1725" t="s">
        <v>2960</v>
      </c>
      <c r="M1725" t="s">
        <v>49</v>
      </c>
      <c r="N1725" t="s">
        <v>2959</v>
      </c>
    </row>
    <row r="1726" spans="12:14" x14ac:dyDescent="0.25">
      <c r="L1726" t="s">
        <v>2962</v>
      </c>
      <c r="M1726" t="s">
        <v>49</v>
      </c>
      <c r="N1726" t="s">
        <v>2961</v>
      </c>
    </row>
    <row r="1727" spans="12:14" x14ac:dyDescent="0.25">
      <c r="L1727" t="s">
        <v>2963</v>
      </c>
      <c r="M1727" t="s">
        <v>49</v>
      </c>
      <c r="N1727" t="s">
        <v>2450</v>
      </c>
    </row>
    <row r="1728" spans="12:14" x14ac:dyDescent="0.25">
      <c r="L1728" t="s">
        <v>2964</v>
      </c>
      <c r="M1728" t="s">
        <v>49</v>
      </c>
      <c r="N1728" t="s">
        <v>450</v>
      </c>
    </row>
    <row r="1729" spans="12:14" x14ac:dyDescent="0.25">
      <c r="L1729" t="s">
        <v>2966</v>
      </c>
      <c r="M1729" t="s">
        <v>49</v>
      </c>
      <c r="N1729" t="s">
        <v>2965</v>
      </c>
    </row>
    <row r="1730" spans="12:14" x14ac:dyDescent="0.25">
      <c r="L1730" t="s">
        <v>2968</v>
      </c>
      <c r="M1730" t="s">
        <v>49</v>
      </c>
      <c r="N1730" t="s">
        <v>2967</v>
      </c>
    </row>
    <row r="1731" spans="12:14" x14ac:dyDescent="0.25">
      <c r="L1731" t="s">
        <v>2970</v>
      </c>
      <c r="M1731" t="s">
        <v>49</v>
      </c>
      <c r="N1731" t="s">
        <v>2969</v>
      </c>
    </row>
    <row r="1732" spans="12:14" x14ac:dyDescent="0.25">
      <c r="L1732" t="s">
        <v>2971</v>
      </c>
      <c r="M1732" t="s">
        <v>49</v>
      </c>
      <c r="N1732" t="s">
        <v>1766</v>
      </c>
    </row>
    <row r="1733" spans="12:14" x14ac:dyDescent="0.25">
      <c r="L1733" t="s">
        <v>2972</v>
      </c>
      <c r="M1733" t="s">
        <v>49</v>
      </c>
      <c r="N1733" t="s">
        <v>1770</v>
      </c>
    </row>
    <row r="1734" spans="12:14" x14ac:dyDescent="0.25">
      <c r="L1734" t="s">
        <v>2973</v>
      </c>
      <c r="M1734" t="s">
        <v>49</v>
      </c>
      <c r="N1734" t="s">
        <v>1772</v>
      </c>
    </row>
    <row r="1735" spans="12:14" x14ac:dyDescent="0.25">
      <c r="L1735" t="s">
        <v>2974</v>
      </c>
      <c r="M1735" t="s">
        <v>49</v>
      </c>
      <c r="N1735" t="s">
        <v>1605</v>
      </c>
    </row>
    <row r="1736" spans="12:14" x14ac:dyDescent="0.25">
      <c r="L1736" t="s">
        <v>2975</v>
      </c>
      <c r="M1736" t="s">
        <v>49</v>
      </c>
      <c r="N1736" t="s">
        <v>1778</v>
      </c>
    </row>
    <row r="1737" spans="12:14" x14ac:dyDescent="0.25">
      <c r="L1737" t="s">
        <v>2977</v>
      </c>
      <c r="M1737" t="s">
        <v>49</v>
      </c>
      <c r="N1737" t="s">
        <v>2976</v>
      </c>
    </row>
    <row r="1738" spans="12:14" x14ac:dyDescent="0.25">
      <c r="L1738" t="s">
        <v>2978</v>
      </c>
      <c r="M1738" t="s">
        <v>49</v>
      </c>
      <c r="N1738" t="s">
        <v>1071</v>
      </c>
    </row>
    <row r="1739" spans="12:14" x14ac:dyDescent="0.25">
      <c r="L1739" t="s">
        <v>2980</v>
      </c>
      <c r="M1739" t="s">
        <v>49</v>
      </c>
      <c r="N1739" t="s">
        <v>2979</v>
      </c>
    </row>
    <row r="1740" spans="12:14" x14ac:dyDescent="0.25">
      <c r="L1740" t="s">
        <v>2981</v>
      </c>
      <c r="M1740" t="s">
        <v>49</v>
      </c>
      <c r="N1740" t="s">
        <v>1195</v>
      </c>
    </row>
    <row r="1741" spans="12:14" x14ac:dyDescent="0.25">
      <c r="L1741" t="s">
        <v>2982</v>
      </c>
      <c r="M1741" t="s">
        <v>49</v>
      </c>
      <c r="N1741" t="s">
        <v>126</v>
      </c>
    </row>
    <row r="1742" spans="12:14" x14ac:dyDescent="0.25">
      <c r="L1742" t="s">
        <v>2983</v>
      </c>
      <c r="M1742" t="s">
        <v>49</v>
      </c>
      <c r="N1742" t="s">
        <v>1097</v>
      </c>
    </row>
    <row r="1743" spans="12:14" x14ac:dyDescent="0.25">
      <c r="L1743" t="s">
        <v>2984</v>
      </c>
      <c r="M1743" t="s">
        <v>49</v>
      </c>
      <c r="N1743" t="s">
        <v>1099</v>
      </c>
    </row>
    <row r="1744" spans="12:14" x14ac:dyDescent="0.25">
      <c r="L1744" t="s">
        <v>2985</v>
      </c>
      <c r="M1744" t="s">
        <v>49</v>
      </c>
      <c r="N1744" t="s">
        <v>1101</v>
      </c>
    </row>
    <row r="1745" spans="12:14" x14ac:dyDescent="0.25">
      <c r="L1745" t="s">
        <v>2986</v>
      </c>
      <c r="M1745" t="s">
        <v>49</v>
      </c>
      <c r="N1745" t="s">
        <v>2127</v>
      </c>
    </row>
    <row r="1746" spans="12:14" x14ac:dyDescent="0.25">
      <c r="L1746" t="s">
        <v>2988</v>
      </c>
      <c r="M1746" t="s">
        <v>50</v>
      </c>
      <c r="N1746" t="s">
        <v>2987</v>
      </c>
    </row>
    <row r="1747" spans="12:14" x14ac:dyDescent="0.25">
      <c r="L1747" t="s">
        <v>2989</v>
      </c>
      <c r="M1747" t="s">
        <v>50</v>
      </c>
      <c r="N1747" t="s">
        <v>362</v>
      </c>
    </row>
    <row r="1748" spans="12:14" x14ac:dyDescent="0.25">
      <c r="L1748" t="s">
        <v>2990</v>
      </c>
      <c r="M1748" t="s">
        <v>50</v>
      </c>
      <c r="N1748" t="s">
        <v>623</v>
      </c>
    </row>
    <row r="1749" spans="12:14" x14ac:dyDescent="0.25">
      <c r="L1749" t="s">
        <v>2992</v>
      </c>
      <c r="M1749" t="s">
        <v>50</v>
      </c>
      <c r="N1749" t="s">
        <v>2991</v>
      </c>
    </row>
    <row r="1750" spans="12:14" x14ac:dyDescent="0.25">
      <c r="L1750" t="s">
        <v>2994</v>
      </c>
      <c r="M1750" t="s">
        <v>50</v>
      </c>
      <c r="N1750" t="s">
        <v>2993</v>
      </c>
    </row>
    <row r="1751" spans="12:14" x14ac:dyDescent="0.25">
      <c r="L1751" t="s">
        <v>2996</v>
      </c>
      <c r="M1751" t="s">
        <v>50</v>
      </c>
      <c r="N1751" t="s">
        <v>2995</v>
      </c>
    </row>
    <row r="1752" spans="12:14" x14ac:dyDescent="0.25">
      <c r="L1752" t="s">
        <v>2997</v>
      </c>
      <c r="M1752" t="s">
        <v>50</v>
      </c>
      <c r="N1752" t="s">
        <v>497</v>
      </c>
    </row>
    <row r="1753" spans="12:14" x14ac:dyDescent="0.25">
      <c r="L1753" t="s">
        <v>2999</v>
      </c>
      <c r="M1753" t="s">
        <v>50</v>
      </c>
      <c r="N1753" t="s">
        <v>2998</v>
      </c>
    </row>
    <row r="1754" spans="12:14" x14ac:dyDescent="0.25">
      <c r="L1754" t="s">
        <v>3000</v>
      </c>
      <c r="M1754" t="s">
        <v>50</v>
      </c>
      <c r="N1754" t="s">
        <v>413</v>
      </c>
    </row>
    <row r="1755" spans="12:14" x14ac:dyDescent="0.25">
      <c r="L1755" t="s">
        <v>3001</v>
      </c>
      <c r="M1755" t="s">
        <v>50</v>
      </c>
      <c r="N1755" t="s">
        <v>1567</v>
      </c>
    </row>
    <row r="1756" spans="12:14" x14ac:dyDescent="0.25">
      <c r="L1756" t="s">
        <v>3002</v>
      </c>
      <c r="M1756" t="s">
        <v>50</v>
      </c>
      <c r="N1756" t="s">
        <v>662</v>
      </c>
    </row>
    <row r="1757" spans="12:14" x14ac:dyDescent="0.25">
      <c r="L1757" t="s">
        <v>3004</v>
      </c>
      <c r="M1757" t="s">
        <v>50</v>
      </c>
      <c r="N1757" t="s">
        <v>3003</v>
      </c>
    </row>
    <row r="1758" spans="12:14" x14ac:dyDescent="0.25">
      <c r="L1758" t="s">
        <v>3006</v>
      </c>
      <c r="M1758" t="s">
        <v>50</v>
      </c>
      <c r="N1758" t="s">
        <v>3005</v>
      </c>
    </row>
    <row r="1759" spans="12:14" x14ac:dyDescent="0.25">
      <c r="L1759" t="s">
        <v>3008</v>
      </c>
      <c r="M1759" t="s">
        <v>50</v>
      </c>
      <c r="N1759" t="s">
        <v>3007</v>
      </c>
    </row>
    <row r="1760" spans="12:14" x14ac:dyDescent="0.25">
      <c r="L1760" t="s">
        <v>3010</v>
      </c>
      <c r="M1760" t="s">
        <v>50</v>
      </c>
      <c r="N1760" t="s">
        <v>3009</v>
      </c>
    </row>
    <row r="1761" spans="12:14" x14ac:dyDescent="0.25">
      <c r="L1761" t="s">
        <v>3012</v>
      </c>
      <c r="M1761" t="s">
        <v>50</v>
      </c>
      <c r="N1761" t="s">
        <v>3011</v>
      </c>
    </row>
    <row r="1762" spans="12:14" x14ac:dyDescent="0.25">
      <c r="L1762" t="s">
        <v>3014</v>
      </c>
      <c r="M1762" t="s">
        <v>50</v>
      </c>
      <c r="N1762" t="s">
        <v>3013</v>
      </c>
    </row>
    <row r="1763" spans="12:14" x14ac:dyDescent="0.25">
      <c r="L1763" t="s">
        <v>3016</v>
      </c>
      <c r="M1763" t="s">
        <v>51</v>
      </c>
      <c r="N1763" t="s">
        <v>3015</v>
      </c>
    </row>
    <row r="1764" spans="12:14" x14ac:dyDescent="0.25">
      <c r="L1764" t="s">
        <v>3017</v>
      </c>
      <c r="M1764" t="s">
        <v>51</v>
      </c>
      <c r="N1764" t="s">
        <v>358</v>
      </c>
    </row>
    <row r="1765" spans="12:14" x14ac:dyDescent="0.25">
      <c r="L1765" t="s">
        <v>3019</v>
      </c>
      <c r="M1765" t="s">
        <v>51</v>
      </c>
      <c r="N1765" t="s">
        <v>3018</v>
      </c>
    </row>
    <row r="1766" spans="12:14" x14ac:dyDescent="0.25">
      <c r="L1766" t="s">
        <v>3021</v>
      </c>
      <c r="M1766" t="s">
        <v>51</v>
      </c>
      <c r="N1766" t="s">
        <v>3020</v>
      </c>
    </row>
    <row r="1767" spans="12:14" x14ac:dyDescent="0.25">
      <c r="L1767" t="s">
        <v>3023</v>
      </c>
      <c r="M1767" t="s">
        <v>51</v>
      </c>
      <c r="N1767" t="s">
        <v>3022</v>
      </c>
    </row>
    <row r="1768" spans="12:14" x14ac:dyDescent="0.25">
      <c r="L1768" t="s">
        <v>3024</v>
      </c>
      <c r="M1768" t="s">
        <v>51</v>
      </c>
      <c r="N1768" t="s">
        <v>781</v>
      </c>
    </row>
    <row r="1769" spans="12:14" x14ac:dyDescent="0.25">
      <c r="L1769" t="s">
        <v>3026</v>
      </c>
      <c r="M1769" t="s">
        <v>51</v>
      </c>
      <c r="N1769" t="s">
        <v>3025</v>
      </c>
    </row>
    <row r="1770" spans="12:14" x14ac:dyDescent="0.25">
      <c r="L1770" t="s">
        <v>3028</v>
      </c>
      <c r="M1770" t="s">
        <v>51</v>
      </c>
      <c r="N1770" t="s">
        <v>3027</v>
      </c>
    </row>
    <row r="1771" spans="12:14" x14ac:dyDescent="0.25">
      <c r="L1771" t="s">
        <v>3030</v>
      </c>
      <c r="M1771" t="s">
        <v>51</v>
      </c>
      <c r="N1771" t="s">
        <v>3029</v>
      </c>
    </row>
    <row r="1772" spans="12:14" x14ac:dyDescent="0.25">
      <c r="L1772" t="s">
        <v>3031</v>
      </c>
      <c r="M1772" t="s">
        <v>51</v>
      </c>
      <c r="N1772" t="s">
        <v>1459</v>
      </c>
    </row>
    <row r="1773" spans="12:14" x14ac:dyDescent="0.25">
      <c r="L1773" t="s">
        <v>3033</v>
      </c>
      <c r="M1773" t="s">
        <v>18</v>
      </c>
      <c r="N1773" t="s">
        <v>3032</v>
      </c>
    </row>
    <row r="1774" spans="12:14" x14ac:dyDescent="0.25">
      <c r="L1774" t="s">
        <v>3035</v>
      </c>
      <c r="M1774" t="s">
        <v>18</v>
      </c>
      <c r="N1774" t="s">
        <v>3034</v>
      </c>
    </row>
    <row r="1775" spans="12:14" x14ac:dyDescent="0.25">
      <c r="L1775" t="s">
        <v>3037</v>
      </c>
      <c r="M1775" t="s">
        <v>18</v>
      </c>
      <c r="N1775" t="s">
        <v>3036</v>
      </c>
    </row>
    <row r="1776" spans="12:14" x14ac:dyDescent="0.25">
      <c r="L1776" t="s">
        <v>3038</v>
      </c>
      <c r="M1776" t="s">
        <v>18</v>
      </c>
      <c r="N1776" t="s">
        <v>880</v>
      </c>
    </row>
    <row r="1777" spans="12:14" x14ac:dyDescent="0.25">
      <c r="L1777" t="s">
        <v>3040</v>
      </c>
      <c r="M1777" t="s">
        <v>18</v>
      </c>
      <c r="N1777" t="s">
        <v>3039</v>
      </c>
    </row>
    <row r="1778" spans="12:14" x14ac:dyDescent="0.25">
      <c r="L1778" t="s">
        <v>3041</v>
      </c>
      <c r="M1778" t="s">
        <v>18</v>
      </c>
      <c r="N1778" t="s">
        <v>1224</v>
      </c>
    </row>
    <row r="1779" spans="12:14" x14ac:dyDescent="0.25">
      <c r="L1779" t="s">
        <v>3042</v>
      </c>
      <c r="M1779" t="s">
        <v>18</v>
      </c>
      <c r="N1779" t="s">
        <v>2178</v>
      </c>
    </row>
    <row r="1780" spans="12:14" x14ac:dyDescent="0.25">
      <c r="L1780" t="s">
        <v>3044</v>
      </c>
      <c r="M1780" t="s">
        <v>18</v>
      </c>
      <c r="N1780" t="s">
        <v>3043</v>
      </c>
    </row>
    <row r="1781" spans="12:14" x14ac:dyDescent="0.25">
      <c r="L1781" t="s">
        <v>3046</v>
      </c>
      <c r="M1781" t="s">
        <v>18</v>
      </c>
      <c r="N1781" t="s">
        <v>3045</v>
      </c>
    </row>
    <row r="1782" spans="12:14" x14ac:dyDescent="0.25">
      <c r="L1782" t="s">
        <v>3048</v>
      </c>
      <c r="M1782" t="s">
        <v>18</v>
      </c>
      <c r="N1782" t="s">
        <v>3047</v>
      </c>
    </row>
    <row r="1783" spans="12:14" x14ac:dyDescent="0.25">
      <c r="L1783" t="s">
        <v>3049</v>
      </c>
      <c r="M1783" t="s">
        <v>18</v>
      </c>
      <c r="N1783" t="s">
        <v>1298</v>
      </c>
    </row>
    <row r="1784" spans="12:14" x14ac:dyDescent="0.25">
      <c r="L1784" t="s">
        <v>3050</v>
      </c>
      <c r="M1784" t="s">
        <v>18</v>
      </c>
      <c r="N1784" t="s">
        <v>712</v>
      </c>
    </row>
    <row r="1785" spans="12:14" x14ac:dyDescent="0.25">
      <c r="L1785" t="s">
        <v>3052</v>
      </c>
      <c r="M1785" t="s">
        <v>18</v>
      </c>
      <c r="N1785" t="s">
        <v>3051</v>
      </c>
    </row>
    <row r="1786" spans="12:14" x14ac:dyDescent="0.25">
      <c r="L1786" t="s">
        <v>3053</v>
      </c>
      <c r="M1786" t="s">
        <v>18</v>
      </c>
      <c r="N1786" t="s">
        <v>1724</v>
      </c>
    </row>
    <row r="1787" spans="12:14" x14ac:dyDescent="0.25">
      <c r="L1787" t="s">
        <v>3055</v>
      </c>
      <c r="M1787" t="s">
        <v>18</v>
      </c>
      <c r="N1787" t="s">
        <v>3054</v>
      </c>
    </row>
    <row r="1788" spans="12:14" x14ac:dyDescent="0.25">
      <c r="L1788" t="s">
        <v>3057</v>
      </c>
      <c r="M1788" t="s">
        <v>18</v>
      </c>
      <c r="N1788" t="s">
        <v>3056</v>
      </c>
    </row>
    <row r="1789" spans="12:14" x14ac:dyDescent="0.25">
      <c r="L1789" t="s">
        <v>3059</v>
      </c>
      <c r="M1789" t="s">
        <v>18</v>
      </c>
      <c r="N1789" t="s">
        <v>3058</v>
      </c>
    </row>
    <row r="1790" spans="12:14" x14ac:dyDescent="0.25">
      <c r="L1790" t="s">
        <v>3060</v>
      </c>
      <c r="M1790" t="s">
        <v>18</v>
      </c>
      <c r="N1790" t="s">
        <v>2122</v>
      </c>
    </row>
    <row r="1791" spans="12:14" x14ac:dyDescent="0.25">
      <c r="L1791" t="s">
        <v>3061</v>
      </c>
      <c r="M1791" t="s">
        <v>18</v>
      </c>
      <c r="N1791" t="s">
        <v>726</v>
      </c>
    </row>
    <row r="1792" spans="12:14" x14ac:dyDescent="0.25">
      <c r="L1792" t="s">
        <v>3062</v>
      </c>
      <c r="M1792" t="s">
        <v>18</v>
      </c>
      <c r="N1792" t="s">
        <v>464</v>
      </c>
    </row>
    <row r="1793" spans="12:14" x14ac:dyDescent="0.25">
      <c r="L1793" t="s">
        <v>3063</v>
      </c>
      <c r="M1793" t="s">
        <v>18</v>
      </c>
      <c r="N1793" t="s">
        <v>1094</v>
      </c>
    </row>
    <row r="1794" spans="12:14" x14ac:dyDescent="0.25">
      <c r="L1794" t="s">
        <v>3065</v>
      </c>
      <c r="M1794" t="s">
        <v>52</v>
      </c>
      <c r="N1794" t="s">
        <v>3064</v>
      </c>
    </row>
    <row r="1795" spans="12:14" x14ac:dyDescent="0.25">
      <c r="L1795" t="s">
        <v>3067</v>
      </c>
      <c r="M1795" t="s">
        <v>52</v>
      </c>
      <c r="N1795" t="s">
        <v>3066</v>
      </c>
    </row>
    <row r="1796" spans="12:14" x14ac:dyDescent="0.25">
      <c r="L1796" t="s">
        <v>3069</v>
      </c>
      <c r="M1796" t="s">
        <v>52</v>
      </c>
      <c r="N1796" t="s">
        <v>3068</v>
      </c>
    </row>
    <row r="1797" spans="12:14" x14ac:dyDescent="0.25">
      <c r="L1797" t="s">
        <v>3071</v>
      </c>
      <c r="M1797" t="s">
        <v>52</v>
      </c>
      <c r="N1797" t="s">
        <v>3070</v>
      </c>
    </row>
    <row r="1798" spans="12:14" x14ac:dyDescent="0.25">
      <c r="L1798" t="s">
        <v>3072</v>
      </c>
      <c r="M1798" t="s">
        <v>52</v>
      </c>
      <c r="N1798" t="s">
        <v>2879</v>
      </c>
    </row>
    <row r="1799" spans="12:14" x14ac:dyDescent="0.25">
      <c r="L1799" t="s">
        <v>3074</v>
      </c>
      <c r="M1799" t="s">
        <v>52</v>
      </c>
      <c r="N1799" t="s">
        <v>3073</v>
      </c>
    </row>
    <row r="1800" spans="12:14" x14ac:dyDescent="0.25">
      <c r="L1800" t="s">
        <v>3076</v>
      </c>
      <c r="M1800" t="s">
        <v>52</v>
      </c>
      <c r="N1800" t="s">
        <v>3075</v>
      </c>
    </row>
    <row r="1801" spans="12:14" x14ac:dyDescent="0.25">
      <c r="L1801" t="s">
        <v>3078</v>
      </c>
      <c r="M1801" t="s">
        <v>52</v>
      </c>
      <c r="N1801" t="s">
        <v>3077</v>
      </c>
    </row>
    <row r="1802" spans="12:14" x14ac:dyDescent="0.25">
      <c r="L1802" t="s">
        <v>3080</v>
      </c>
      <c r="M1802" t="s">
        <v>52</v>
      </c>
      <c r="N1802" t="s">
        <v>3079</v>
      </c>
    </row>
    <row r="1803" spans="12:14" x14ac:dyDescent="0.25">
      <c r="L1803" t="s">
        <v>3081</v>
      </c>
      <c r="M1803" t="s">
        <v>52</v>
      </c>
      <c r="N1803" t="s">
        <v>392</v>
      </c>
    </row>
    <row r="1804" spans="12:14" x14ac:dyDescent="0.25">
      <c r="L1804" t="s">
        <v>3083</v>
      </c>
      <c r="M1804" t="s">
        <v>52</v>
      </c>
      <c r="N1804" t="s">
        <v>3082</v>
      </c>
    </row>
    <row r="1805" spans="12:14" x14ac:dyDescent="0.25">
      <c r="L1805" t="s">
        <v>3085</v>
      </c>
      <c r="M1805" t="s">
        <v>52</v>
      </c>
      <c r="N1805" t="s">
        <v>3084</v>
      </c>
    </row>
    <row r="1806" spans="12:14" x14ac:dyDescent="0.25">
      <c r="L1806" t="s">
        <v>3087</v>
      </c>
      <c r="M1806" t="s">
        <v>52</v>
      </c>
      <c r="N1806" t="s">
        <v>3086</v>
      </c>
    </row>
    <row r="1807" spans="12:14" x14ac:dyDescent="0.25">
      <c r="L1807" t="s">
        <v>3089</v>
      </c>
      <c r="M1807" t="s">
        <v>52</v>
      </c>
      <c r="N1807" t="s">
        <v>3088</v>
      </c>
    </row>
    <row r="1808" spans="12:14" x14ac:dyDescent="0.25">
      <c r="L1808" t="s">
        <v>3090</v>
      </c>
      <c r="M1808" t="s">
        <v>52</v>
      </c>
      <c r="N1808" t="s">
        <v>413</v>
      </c>
    </row>
    <row r="1809" spans="12:14" x14ac:dyDescent="0.25">
      <c r="L1809" t="s">
        <v>3092</v>
      </c>
      <c r="M1809" t="s">
        <v>52</v>
      </c>
      <c r="N1809" t="s">
        <v>3091</v>
      </c>
    </row>
    <row r="1810" spans="12:14" x14ac:dyDescent="0.25">
      <c r="L1810" t="s">
        <v>3094</v>
      </c>
      <c r="M1810" t="s">
        <v>52</v>
      </c>
      <c r="N1810" t="s">
        <v>3093</v>
      </c>
    </row>
    <row r="1811" spans="12:14" x14ac:dyDescent="0.25">
      <c r="L1811" t="s">
        <v>3096</v>
      </c>
      <c r="M1811" t="s">
        <v>52</v>
      </c>
      <c r="N1811" t="s">
        <v>3095</v>
      </c>
    </row>
    <row r="1812" spans="12:14" x14ac:dyDescent="0.25">
      <c r="L1812" t="s">
        <v>3098</v>
      </c>
      <c r="M1812" t="s">
        <v>52</v>
      </c>
      <c r="N1812" t="s">
        <v>3097</v>
      </c>
    </row>
    <row r="1813" spans="12:14" x14ac:dyDescent="0.25">
      <c r="L1813" t="s">
        <v>3099</v>
      </c>
      <c r="M1813" t="s">
        <v>52</v>
      </c>
      <c r="N1813" t="s">
        <v>671</v>
      </c>
    </row>
    <row r="1814" spans="12:14" x14ac:dyDescent="0.25">
      <c r="L1814" t="s">
        <v>3101</v>
      </c>
      <c r="M1814" t="s">
        <v>52</v>
      </c>
      <c r="N1814" t="s">
        <v>3100</v>
      </c>
    </row>
    <row r="1815" spans="12:14" x14ac:dyDescent="0.25">
      <c r="L1815" t="s">
        <v>3103</v>
      </c>
      <c r="M1815" t="s">
        <v>52</v>
      </c>
      <c r="N1815" t="s">
        <v>3102</v>
      </c>
    </row>
    <row r="1816" spans="12:14" x14ac:dyDescent="0.25">
      <c r="L1816" t="s">
        <v>3104</v>
      </c>
      <c r="M1816" t="s">
        <v>52</v>
      </c>
      <c r="N1816" t="s">
        <v>2827</v>
      </c>
    </row>
    <row r="1817" spans="12:14" x14ac:dyDescent="0.25">
      <c r="L1817" t="s">
        <v>3106</v>
      </c>
      <c r="M1817" t="s">
        <v>52</v>
      </c>
      <c r="N1817" t="s">
        <v>3105</v>
      </c>
    </row>
    <row r="1818" spans="12:14" x14ac:dyDescent="0.25">
      <c r="L1818" t="s">
        <v>3107</v>
      </c>
      <c r="M1818" t="s">
        <v>52</v>
      </c>
      <c r="N1818" t="s">
        <v>692</v>
      </c>
    </row>
    <row r="1819" spans="12:14" x14ac:dyDescent="0.25">
      <c r="L1819" t="s">
        <v>3108</v>
      </c>
      <c r="M1819" t="s">
        <v>52</v>
      </c>
      <c r="N1819" t="s">
        <v>694</v>
      </c>
    </row>
    <row r="1820" spans="12:14" x14ac:dyDescent="0.25">
      <c r="L1820" t="s">
        <v>3110</v>
      </c>
      <c r="M1820" t="s">
        <v>52</v>
      </c>
      <c r="N1820" t="s">
        <v>3109</v>
      </c>
    </row>
    <row r="1821" spans="12:14" x14ac:dyDescent="0.25">
      <c r="L1821" t="s">
        <v>3111</v>
      </c>
      <c r="M1821" t="s">
        <v>52</v>
      </c>
      <c r="N1821" t="s">
        <v>563</v>
      </c>
    </row>
    <row r="1822" spans="12:14" x14ac:dyDescent="0.25">
      <c r="L1822" t="s">
        <v>3113</v>
      </c>
      <c r="M1822" t="s">
        <v>52</v>
      </c>
      <c r="N1822" t="s">
        <v>3112</v>
      </c>
    </row>
    <row r="1823" spans="12:14" x14ac:dyDescent="0.25">
      <c r="L1823" t="s">
        <v>3115</v>
      </c>
      <c r="M1823" t="s">
        <v>52</v>
      </c>
      <c r="N1823" t="s">
        <v>3114</v>
      </c>
    </row>
    <row r="1824" spans="12:14" x14ac:dyDescent="0.25">
      <c r="L1824" t="s">
        <v>3117</v>
      </c>
      <c r="M1824" t="s">
        <v>52</v>
      </c>
      <c r="N1824" t="s">
        <v>3116</v>
      </c>
    </row>
    <row r="1825" spans="12:14" x14ac:dyDescent="0.25">
      <c r="L1825" t="s">
        <v>3118</v>
      </c>
      <c r="M1825" t="s">
        <v>52</v>
      </c>
      <c r="N1825" t="s">
        <v>464</v>
      </c>
    </row>
    <row r="1826" spans="12:14" x14ac:dyDescent="0.25">
      <c r="L1826" t="s">
        <v>3120</v>
      </c>
      <c r="M1826" t="s">
        <v>52</v>
      </c>
      <c r="N1826" t="s">
        <v>3119</v>
      </c>
    </row>
    <row r="1827" spans="12:14" x14ac:dyDescent="0.25">
      <c r="L1827" t="s">
        <v>3122</v>
      </c>
      <c r="M1827" t="s">
        <v>19</v>
      </c>
      <c r="N1827" t="s">
        <v>3121</v>
      </c>
    </row>
    <row r="1828" spans="12:14" x14ac:dyDescent="0.25">
      <c r="L1828" t="s">
        <v>3123</v>
      </c>
      <c r="M1828" t="s">
        <v>19</v>
      </c>
      <c r="N1828" t="s">
        <v>2129</v>
      </c>
    </row>
    <row r="1829" spans="12:14" x14ac:dyDescent="0.25">
      <c r="L1829" t="s">
        <v>3125</v>
      </c>
      <c r="M1829" t="s">
        <v>19</v>
      </c>
      <c r="N1829" t="s">
        <v>3124</v>
      </c>
    </row>
    <row r="1830" spans="12:14" x14ac:dyDescent="0.25">
      <c r="L1830" t="s">
        <v>3127</v>
      </c>
      <c r="M1830" t="s">
        <v>19</v>
      </c>
      <c r="N1830" t="s">
        <v>3126</v>
      </c>
    </row>
    <row r="1831" spans="12:14" x14ac:dyDescent="0.25">
      <c r="L1831" t="s">
        <v>3129</v>
      </c>
      <c r="M1831" t="s">
        <v>19</v>
      </c>
      <c r="N1831" t="s">
        <v>3128</v>
      </c>
    </row>
    <row r="1832" spans="12:14" x14ac:dyDescent="0.25">
      <c r="L1832" t="s">
        <v>3131</v>
      </c>
      <c r="M1832" t="s">
        <v>19</v>
      </c>
      <c r="N1832" t="s">
        <v>3130</v>
      </c>
    </row>
    <row r="1833" spans="12:14" x14ac:dyDescent="0.25">
      <c r="L1833" t="s">
        <v>3132</v>
      </c>
      <c r="M1833" t="s">
        <v>19</v>
      </c>
      <c r="N1833" t="s">
        <v>1643</v>
      </c>
    </row>
    <row r="1834" spans="12:14" x14ac:dyDescent="0.25">
      <c r="L1834" t="s">
        <v>3134</v>
      </c>
      <c r="M1834" t="s">
        <v>19</v>
      </c>
      <c r="N1834" t="s">
        <v>3133</v>
      </c>
    </row>
    <row r="1835" spans="12:14" x14ac:dyDescent="0.25">
      <c r="L1835" t="s">
        <v>3136</v>
      </c>
      <c r="M1835" t="s">
        <v>19</v>
      </c>
      <c r="N1835" t="s">
        <v>3135</v>
      </c>
    </row>
    <row r="1836" spans="12:14" x14ac:dyDescent="0.25">
      <c r="L1836" t="s">
        <v>3137</v>
      </c>
      <c r="M1836" t="s">
        <v>19</v>
      </c>
      <c r="N1836" t="s">
        <v>1218</v>
      </c>
    </row>
    <row r="1837" spans="12:14" x14ac:dyDescent="0.25">
      <c r="L1837" t="s">
        <v>3138</v>
      </c>
      <c r="M1837" t="s">
        <v>19</v>
      </c>
      <c r="N1837" t="s">
        <v>368</v>
      </c>
    </row>
    <row r="1838" spans="12:14" x14ac:dyDescent="0.25">
      <c r="L1838" t="s">
        <v>3140</v>
      </c>
      <c r="M1838" t="s">
        <v>19</v>
      </c>
      <c r="N1838" t="s">
        <v>3139</v>
      </c>
    </row>
    <row r="1839" spans="12:14" x14ac:dyDescent="0.25">
      <c r="L1839" t="s">
        <v>3141</v>
      </c>
      <c r="M1839" t="s">
        <v>19</v>
      </c>
      <c r="N1839" t="s">
        <v>87</v>
      </c>
    </row>
    <row r="1840" spans="12:14" x14ac:dyDescent="0.25">
      <c r="L1840" t="s">
        <v>3143</v>
      </c>
      <c r="M1840" t="s">
        <v>19</v>
      </c>
      <c r="N1840" t="s">
        <v>3142</v>
      </c>
    </row>
    <row r="1841" spans="12:14" x14ac:dyDescent="0.25">
      <c r="L1841" t="s">
        <v>3145</v>
      </c>
      <c r="M1841" t="s">
        <v>19</v>
      </c>
      <c r="N1841" t="s">
        <v>3144</v>
      </c>
    </row>
    <row r="1842" spans="12:14" x14ac:dyDescent="0.25">
      <c r="L1842" t="s">
        <v>3146</v>
      </c>
      <c r="M1842" t="s">
        <v>19</v>
      </c>
      <c r="N1842" t="s">
        <v>2178</v>
      </c>
    </row>
    <row r="1843" spans="12:14" x14ac:dyDescent="0.25">
      <c r="L1843" t="s">
        <v>3147</v>
      </c>
      <c r="M1843" t="s">
        <v>19</v>
      </c>
      <c r="N1843" t="s">
        <v>191</v>
      </c>
    </row>
    <row r="1844" spans="12:14" x14ac:dyDescent="0.25">
      <c r="L1844" t="s">
        <v>3148</v>
      </c>
      <c r="M1844" t="s">
        <v>19</v>
      </c>
      <c r="N1844" t="s">
        <v>388</v>
      </c>
    </row>
    <row r="1845" spans="12:14" x14ac:dyDescent="0.25">
      <c r="L1845" t="s">
        <v>3149</v>
      </c>
      <c r="M1845" t="s">
        <v>19</v>
      </c>
      <c r="N1845" t="s">
        <v>2233</v>
      </c>
    </row>
    <row r="1846" spans="12:14" x14ac:dyDescent="0.25">
      <c r="L1846" t="s">
        <v>3150</v>
      </c>
      <c r="M1846" t="s">
        <v>19</v>
      </c>
      <c r="N1846" t="s">
        <v>195</v>
      </c>
    </row>
    <row r="1847" spans="12:14" x14ac:dyDescent="0.25">
      <c r="L1847" t="s">
        <v>3151</v>
      </c>
      <c r="M1847" t="s">
        <v>19</v>
      </c>
      <c r="N1847" t="s">
        <v>771</v>
      </c>
    </row>
    <row r="1848" spans="12:14" x14ac:dyDescent="0.25">
      <c r="L1848" t="s">
        <v>3153</v>
      </c>
      <c r="M1848" t="s">
        <v>19</v>
      </c>
      <c r="N1848" t="s">
        <v>3152</v>
      </c>
    </row>
    <row r="1849" spans="12:14" x14ac:dyDescent="0.25">
      <c r="L1849" t="s">
        <v>3154</v>
      </c>
      <c r="M1849" t="s">
        <v>19</v>
      </c>
      <c r="N1849" t="s">
        <v>205</v>
      </c>
    </row>
    <row r="1850" spans="12:14" x14ac:dyDescent="0.25">
      <c r="L1850" t="s">
        <v>3155</v>
      </c>
      <c r="M1850" t="s">
        <v>19</v>
      </c>
      <c r="N1850" t="s">
        <v>505</v>
      </c>
    </row>
    <row r="1851" spans="12:14" x14ac:dyDescent="0.25">
      <c r="L1851" t="s">
        <v>3156</v>
      </c>
      <c r="M1851" t="s">
        <v>19</v>
      </c>
      <c r="N1851" t="s">
        <v>1173</v>
      </c>
    </row>
    <row r="1852" spans="12:14" x14ac:dyDescent="0.25">
      <c r="L1852" t="s">
        <v>3157</v>
      </c>
      <c r="M1852" t="s">
        <v>19</v>
      </c>
      <c r="N1852" t="s">
        <v>1277</v>
      </c>
    </row>
    <row r="1853" spans="12:14" x14ac:dyDescent="0.25">
      <c r="L1853" t="s">
        <v>3158</v>
      </c>
      <c r="M1853" t="s">
        <v>19</v>
      </c>
      <c r="N1853" t="s">
        <v>221</v>
      </c>
    </row>
    <row r="1854" spans="12:14" x14ac:dyDescent="0.25">
      <c r="L1854" t="s">
        <v>3159</v>
      </c>
      <c r="M1854" t="s">
        <v>19</v>
      </c>
      <c r="N1854" t="s">
        <v>231</v>
      </c>
    </row>
    <row r="1855" spans="12:14" x14ac:dyDescent="0.25">
      <c r="L1855" t="s">
        <v>3160</v>
      </c>
      <c r="M1855" t="s">
        <v>19</v>
      </c>
      <c r="N1855" t="s">
        <v>233</v>
      </c>
    </row>
    <row r="1856" spans="12:14" x14ac:dyDescent="0.25">
      <c r="L1856" t="s">
        <v>3161</v>
      </c>
      <c r="M1856" t="s">
        <v>19</v>
      </c>
      <c r="N1856" t="s">
        <v>805</v>
      </c>
    </row>
    <row r="1857" spans="12:14" x14ac:dyDescent="0.25">
      <c r="L1857" t="s">
        <v>3162</v>
      </c>
      <c r="M1857" t="s">
        <v>19</v>
      </c>
      <c r="N1857" t="s">
        <v>113</v>
      </c>
    </row>
    <row r="1858" spans="12:14" x14ac:dyDescent="0.25">
      <c r="L1858" t="s">
        <v>3164</v>
      </c>
      <c r="M1858" t="s">
        <v>19</v>
      </c>
      <c r="N1858" t="s">
        <v>3163</v>
      </c>
    </row>
    <row r="1859" spans="12:14" x14ac:dyDescent="0.25">
      <c r="L1859" t="s">
        <v>3165</v>
      </c>
      <c r="M1859" t="s">
        <v>19</v>
      </c>
      <c r="N1859" t="s">
        <v>1181</v>
      </c>
    </row>
    <row r="1860" spans="12:14" x14ac:dyDescent="0.25">
      <c r="L1860" t="s">
        <v>3167</v>
      </c>
      <c r="M1860" t="s">
        <v>19</v>
      </c>
      <c r="N1860" t="s">
        <v>3166</v>
      </c>
    </row>
    <row r="1861" spans="12:14" x14ac:dyDescent="0.25">
      <c r="L1861" t="s">
        <v>3169</v>
      </c>
      <c r="M1861" t="s">
        <v>19</v>
      </c>
      <c r="N1861" t="s">
        <v>3168</v>
      </c>
    </row>
    <row r="1862" spans="12:14" x14ac:dyDescent="0.25">
      <c r="L1862" t="s">
        <v>3170</v>
      </c>
      <c r="M1862" t="s">
        <v>19</v>
      </c>
      <c r="N1862" t="s">
        <v>532</v>
      </c>
    </row>
    <row r="1863" spans="12:14" x14ac:dyDescent="0.25">
      <c r="L1863" t="s">
        <v>3172</v>
      </c>
      <c r="M1863" t="s">
        <v>19</v>
      </c>
      <c r="N1863" t="s">
        <v>3171</v>
      </c>
    </row>
    <row r="1864" spans="12:14" x14ac:dyDescent="0.25">
      <c r="L1864" t="s">
        <v>3174</v>
      </c>
      <c r="M1864" t="s">
        <v>19</v>
      </c>
      <c r="N1864" t="s">
        <v>3173</v>
      </c>
    </row>
    <row r="1865" spans="12:14" x14ac:dyDescent="0.25">
      <c r="L1865" t="s">
        <v>3175</v>
      </c>
      <c r="M1865" t="s">
        <v>19</v>
      </c>
      <c r="N1865" t="s">
        <v>2314</v>
      </c>
    </row>
    <row r="1866" spans="12:14" x14ac:dyDescent="0.25">
      <c r="L1866" t="s">
        <v>3176</v>
      </c>
      <c r="M1866" t="s">
        <v>19</v>
      </c>
      <c r="N1866" t="s">
        <v>821</v>
      </c>
    </row>
    <row r="1867" spans="12:14" x14ac:dyDescent="0.25">
      <c r="L1867" t="s">
        <v>3178</v>
      </c>
      <c r="M1867" t="s">
        <v>19</v>
      </c>
      <c r="N1867" t="s">
        <v>3177</v>
      </c>
    </row>
    <row r="1868" spans="12:14" x14ac:dyDescent="0.25">
      <c r="L1868" t="s">
        <v>3180</v>
      </c>
      <c r="M1868" t="s">
        <v>19</v>
      </c>
      <c r="N1868" t="s">
        <v>3179</v>
      </c>
    </row>
    <row r="1869" spans="12:14" x14ac:dyDescent="0.25">
      <c r="L1869" t="s">
        <v>3181</v>
      </c>
      <c r="M1869" t="s">
        <v>19</v>
      </c>
      <c r="N1869" t="s">
        <v>1044</v>
      </c>
    </row>
    <row r="1870" spans="12:14" x14ac:dyDescent="0.25">
      <c r="L1870" t="s">
        <v>3183</v>
      </c>
      <c r="M1870" t="s">
        <v>19</v>
      </c>
      <c r="N1870" t="s">
        <v>3182</v>
      </c>
    </row>
    <row r="1871" spans="12:14" x14ac:dyDescent="0.25">
      <c r="L1871" t="s">
        <v>3185</v>
      </c>
      <c r="M1871" t="s">
        <v>19</v>
      </c>
      <c r="N1871" t="s">
        <v>3184</v>
      </c>
    </row>
    <row r="1872" spans="12:14" x14ac:dyDescent="0.25">
      <c r="L1872" t="s">
        <v>3187</v>
      </c>
      <c r="M1872" t="s">
        <v>19</v>
      </c>
      <c r="N1872" t="s">
        <v>3186</v>
      </c>
    </row>
    <row r="1873" spans="12:14" x14ac:dyDescent="0.25">
      <c r="L1873" t="s">
        <v>3189</v>
      </c>
      <c r="M1873" t="s">
        <v>19</v>
      </c>
      <c r="N1873" t="s">
        <v>3188</v>
      </c>
    </row>
    <row r="1874" spans="12:14" x14ac:dyDescent="0.25">
      <c r="L1874" t="s">
        <v>3191</v>
      </c>
      <c r="M1874" t="s">
        <v>19</v>
      </c>
      <c r="N1874" t="s">
        <v>3190</v>
      </c>
    </row>
    <row r="1875" spans="12:14" x14ac:dyDescent="0.25">
      <c r="L1875" t="s">
        <v>3192</v>
      </c>
      <c r="M1875" t="s">
        <v>19</v>
      </c>
      <c r="N1875" t="s">
        <v>1325</v>
      </c>
    </row>
    <row r="1876" spans="12:14" x14ac:dyDescent="0.25">
      <c r="L1876" t="s">
        <v>3194</v>
      </c>
      <c r="M1876" t="s">
        <v>19</v>
      </c>
      <c r="N1876" t="s">
        <v>3193</v>
      </c>
    </row>
    <row r="1877" spans="12:14" x14ac:dyDescent="0.25">
      <c r="L1877" t="s">
        <v>3195</v>
      </c>
      <c r="M1877" t="s">
        <v>19</v>
      </c>
      <c r="N1877" t="s">
        <v>1457</v>
      </c>
    </row>
    <row r="1878" spans="12:14" x14ac:dyDescent="0.25">
      <c r="L1878" t="s">
        <v>3196</v>
      </c>
      <c r="M1878" t="s">
        <v>19</v>
      </c>
      <c r="N1878" t="s">
        <v>2191</v>
      </c>
    </row>
    <row r="1879" spans="12:14" x14ac:dyDescent="0.25">
      <c r="L1879" t="s">
        <v>3197</v>
      </c>
      <c r="M1879" t="s">
        <v>19</v>
      </c>
      <c r="N1879" t="s">
        <v>1459</v>
      </c>
    </row>
    <row r="1880" spans="12:14" x14ac:dyDescent="0.25">
      <c r="L1880" t="s">
        <v>3199</v>
      </c>
      <c r="M1880" t="s">
        <v>19</v>
      </c>
      <c r="N1880" t="s">
        <v>3198</v>
      </c>
    </row>
    <row r="1881" spans="12:14" x14ac:dyDescent="0.25">
      <c r="L1881" t="s">
        <v>3201</v>
      </c>
      <c r="M1881" t="s">
        <v>19</v>
      </c>
      <c r="N1881" t="s">
        <v>3200</v>
      </c>
    </row>
    <row r="1882" spans="12:14" x14ac:dyDescent="0.25">
      <c r="L1882" t="s">
        <v>3203</v>
      </c>
      <c r="M1882" t="s">
        <v>19</v>
      </c>
      <c r="N1882" t="s">
        <v>3202</v>
      </c>
    </row>
    <row r="1883" spans="12:14" x14ac:dyDescent="0.25">
      <c r="L1883" t="s">
        <v>3204</v>
      </c>
      <c r="M1883" t="s">
        <v>19</v>
      </c>
      <c r="N1883" t="s">
        <v>1094</v>
      </c>
    </row>
    <row r="1884" spans="12:14" x14ac:dyDescent="0.25">
      <c r="L1884" t="s">
        <v>3205</v>
      </c>
      <c r="M1884" t="s">
        <v>19</v>
      </c>
      <c r="N1884" t="s">
        <v>126</v>
      </c>
    </row>
    <row r="1885" spans="12:14" x14ac:dyDescent="0.25">
      <c r="L1885" t="s">
        <v>3206</v>
      </c>
      <c r="M1885" t="s">
        <v>19</v>
      </c>
      <c r="N1885" t="s">
        <v>1097</v>
      </c>
    </row>
    <row r="1886" spans="12:14" x14ac:dyDescent="0.25">
      <c r="L1886" t="s">
        <v>3208</v>
      </c>
      <c r="M1886" t="s">
        <v>19</v>
      </c>
      <c r="N1886" t="s">
        <v>3207</v>
      </c>
    </row>
    <row r="1887" spans="12:14" x14ac:dyDescent="0.25">
      <c r="L1887" t="s">
        <v>3209</v>
      </c>
      <c r="M1887" t="s">
        <v>19</v>
      </c>
      <c r="N1887" t="s">
        <v>129</v>
      </c>
    </row>
    <row r="1888" spans="12:14" x14ac:dyDescent="0.25">
      <c r="L1888" t="s">
        <v>3211</v>
      </c>
      <c r="M1888" t="s">
        <v>19</v>
      </c>
      <c r="N1888" t="s">
        <v>3210</v>
      </c>
    </row>
    <row r="1889" spans="12:14" x14ac:dyDescent="0.25">
      <c r="L1889" t="s">
        <v>3213</v>
      </c>
      <c r="M1889" t="s">
        <v>53</v>
      </c>
      <c r="N1889" t="s">
        <v>3212</v>
      </c>
    </row>
    <row r="1890" spans="12:14" x14ac:dyDescent="0.25">
      <c r="L1890" t="s">
        <v>3214</v>
      </c>
      <c r="M1890" t="s">
        <v>53</v>
      </c>
      <c r="N1890" t="s">
        <v>1199</v>
      </c>
    </row>
    <row r="1891" spans="12:14" x14ac:dyDescent="0.25">
      <c r="L1891" t="s">
        <v>3216</v>
      </c>
      <c r="M1891" t="s">
        <v>53</v>
      </c>
      <c r="N1891" t="s">
        <v>3215</v>
      </c>
    </row>
    <row r="1892" spans="12:14" x14ac:dyDescent="0.25">
      <c r="L1892" t="s">
        <v>3218</v>
      </c>
      <c r="M1892" t="s">
        <v>53</v>
      </c>
      <c r="N1892" t="s">
        <v>3217</v>
      </c>
    </row>
    <row r="1893" spans="12:14" x14ac:dyDescent="0.25">
      <c r="L1893" t="s">
        <v>3220</v>
      </c>
      <c r="M1893" t="s">
        <v>53</v>
      </c>
      <c r="N1893" t="s">
        <v>3219</v>
      </c>
    </row>
    <row r="1894" spans="12:14" x14ac:dyDescent="0.25">
      <c r="L1894" t="s">
        <v>3222</v>
      </c>
      <c r="M1894" t="s">
        <v>53</v>
      </c>
      <c r="N1894" t="s">
        <v>3221</v>
      </c>
    </row>
    <row r="1895" spans="12:14" x14ac:dyDescent="0.25">
      <c r="L1895" t="s">
        <v>3224</v>
      </c>
      <c r="M1895" t="s">
        <v>53</v>
      </c>
      <c r="N1895" t="s">
        <v>3223</v>
      </c>
    </row>
    <row r="1896" spans="12:14" x14ac:dyDescent="0.25">
      <c r="L1896" t="s">
        <v>3226</v>
      </c>
      <c r="M1896" t="s">
        <v>53</v>
      </c>
      <c r="N1896" t="s">
        <v>3225</v>
      </c>
    </row>
    <row r="1897" spans="12:14" x14ac:dyDescent="0.25">
      <c r="L1897" t="s">
        <v>3228</v>
      </c>
      <c r="M1897" t="s">
        <v>53</v>
      </c>
      <c r="N1897" t="s">
        <v>3227</v>
      </c>
    </row>
    <row r="1898" spans="12:14" x14ac:dyDescent="0.25">
      <c r="L1898" t="s">
        <v>3230</v>
      </c>
      <c r="M1898" t="s">
        <v>53</v>
      </c>
      <c r="N1898" t="s">
        <v>3229</v>
      </c>
    </row>
    <row r="1899" spans="12:14" x14ac:dyDescent="0.25">
      <c r="L1899" t="s">
        <v>3232</v>
      </c>
      <c r="M1899" t="s">
        <v>53</v>
      </c>
      <c r="N1899" t="s">
        <v>3231</v>
      </c>
    </row>
    <row r="1900" spans="12:14" x14ac:dyDescent="0.25">
      <c r="L1900" t="s">
        <v>3233</v>
      </c>
      <c r="M1900" t="s">
        <v>53</v>
      </c>
      <c r="N1900" t="s">
        <v>875</v>
      </c>
    </row>
    <row r="1901" spans="12:14" x14ac:dyDescent="0.25">
      <c r="L1901" t="s">
        <v>3235</v>
      </c>
      <c r="M1901" t="s">
        <v>53</v>
      </c>
      <c r="N1901" t="s">
        <v>3234</v>
      </c>
    </row>
    <row r="1902" spans="12:14" x14ac:dyDescent="0.25">
      <c r="L1902" t="s">
        <v>3236</v>
      </c>
      <c r="M1902" t="s">
        <v>53</v>
      </c>
      <c r="N1902" t="s">
        <v>1826</v>
      </c>
    </row>
    <row r="1903" spans="12:14" x14ac:dyDescent="0.25">
      <c r="L1903" t="s">
        <v>3237</v>
      </c>
      <c r="M1903" t="s">
        <v>53</v>
      </c>
      <c r="N1903" t="s">
        <v>880</v>
      </c>
    </row>
    <row r="1904" spans="12:14" x14ac:dyDescent="0.25">
      <c r="L1904" t="s">
        <v>3239</v>
      </c>
      <c r="M1904" t="s">
        <v>53</v>
      </c>
      <c r="N1904" t="s">
        <v>3238</v>
      </c>
    </row>
    <row r="1905" spans="12:14" x14ac:dyDescent="0.25">
      <c r="L1905" t="s">
        <v>3241</v>
      </c>
      <c r="M1905" t="s">
        <v>53</v>
      </c>
      <c r="N1905" t="s">
        <v>3240</v>
      </c>
    </row>
    <row r="1906" spans="12:14" x14ac:dyDescent="0.25">
      <c r="L1906" t="s">
        <v>3243</v>
      </c>
      <c r="M1906" t="s">
        <v>53</v>
      </c>
      <c r="N1906" t="s">
        <v>3242</v>
      </c>
    </row>
    <row r="1907" spans="12:14" x14ac:dyDescent="0.25">
      <c r="L1907" t="s">
        <v>3244</v>
      </c>
      <c r="M1907" t="s">
        <v>53</v>
      </c>
      <c r="N1907" t="s">
        <v>889</v>
      </c>
    </row>
    <row r="1908" spans="12:14" x14ac:dyDescent="0.25">
      <c r="L1908" t="s">
        <v>3245</v>
      </c>
      <c r="M1908" t="s">
        <v>53</v>
      </c>
      <c r="N1908" t="s">
        <v>151</v>
      </c>
    </row>
    <row r="1909" spans="12:14" x14ac:dyDescent="0.25">
      <c r="L1909" t="s">
        <v>3247</v>
      </c>
      <c r="M1909" t="s">
        <v>53</v>
      </c>
      <c r="N1909" t="s">
        <v>3246</v>
      </c>
    </row>
    <row r="1910" spans="12:14" x14ac:dyDescent="0.25">
      <c r="L1910" t="s">
        <v>3248</v>
      </c>
      <c r="M1910" t="s">
        <v>53</v>
      </c>
      <c r="N1910" t="s">
        <v>159</v>
      </c>
    </row>
    <row r="1911" spans="12:14" x14ac:dyDescent="0.25">
      <c r="L1911" t="s">
        <v>3249</v>
      </c>
      <c r="M1911" t="s">
        <v>53</v>
      </c>
      <c r="N1911" t="s">
        <v>366</v>
      </c>
    </row>
    <row r="1912" spans="12:14" x14ac:dyDescent="0.25">
      <c r="L1912" t="s">
        <v>3251</v>
      </c>
      <c r="M1912" t="s">
        <v>53</v>
      </c>
      <c r="N1912" t="s">
        <v>3250</v>
      </c>
    </row>
    <row r="1913" spans="12:14" x14ac:dyDescent="0.25">
      <c r="L1913" t="s">
        <v>3253</v>
      </c>
      <c r="M1913" t="s">
        <v>53</v>
      </c>
      <c r="N1913" t="s">
        <v>3252</v>
      </c>
    </row>
    <row r="1914" spans="12:14" x14ac:dyDescent="0.25">
      <c r="L1914" t="s">
        <v>3254</v>
      </c>
      <c r="M1914" t="s">
        <v>53</v>
      </c>
      <c r="N1914" t="s">
        <v>1224</v>
      </c>
    </row>
    <row r="1915" spans="12:14" x14ac:dyDescent="0.25">
      <c r="L1915" t="s">
        <v>3256</v>
      </c>
      <c r="M1915" t="s">
        <v>53</v>
      </c>
      <c r="N1915" t="s">
        <v>3255</v>
      </c>
    </row>
    <row r="1916" spans="12:14" x14ac:dyDescent="0.25">
      <c r="L1916" t="s">
        <v>3258</v>
      </c>
      <c r="M1916" t="s">
        <v>53</v>
      </c>
      <c r="N1916" t="s">
        <v>3257</v>
      </c>
    </row>
    <row r="1917" spans="12:14" x14ac:dyDescent="0.25">
      <c r="L1917" t="s">
        <v>3260</v>
      </c>
      <c r="M1917" t="s">
        <v>53</v>
      </c>
      <c r="N1917" t="s">
        <v>3259</v>
      </c>
    </row>
    <row r="1918" spans="12:14" x14ac:dyDescent="0.25">
      <c r="L1918" t="s">
        <v>3262</v>
      </c>
      <c r="M1918" t="s">
        <v>53</v>
      </c>
      <c r="N1918" t="s">
        <v>3261</v>
      </c>
    </row>
    <row r="1919" spans="12:14" x14ac:dyDescent="0.25">
      <c r="L1919" t="s">
        <v>3264</v>
      </c>
      <c r="M1919" t="s">
        <v>53</v>
      </c>
      <c r="N1919" t="s">
        <v>3263</v>
      </c>
    </row>
    <row r="1920" spans="12:14" x14ac:dyDescent="0.25">
      <c r="L1920" t="s">
        <v>3266</v>
      </c>
      <c r="M1920" t="s">
        <v>53</v>
      </c>
      <c r="N1920" t="s">
        <v>3265</v>
      </c>
    </row>
    <row r="1921" spans="12:14" x14ac:dyDescent="0.25">
      <c r="L1921" t="s">
        <v>3268</v>
      </c>
      <c r="M1921" t="s">
        <v>53</v>
      </c>
      <c r="N1921" t="s">
        <v>3267</v>
      </c>
    </row>
    <row r="1922" spans="12:14" x14ac:dyDescent="0.25">
      <c r="L1922" t="s">
        <v>3269</v>
      </c>
      <c r="M1922" t="s">
        <v>53</v>
      </c>
      <c r="N1922" t="s">
        <v>945</v>
      </c>
    </row>
    <row r="1923" spans="12:14" x14ac:dyDescent="0.25">
      <c r="L1923" t="s">
        <v>3270</v>
      </c>
      <c r="M1923" t="s">
        <v>53</v>
      </c>
      <c r="N1923" t="s">
        <v>191</v>
      </c>
    </row>
    <row r="1924" spans="12:14" x14ac:dyDescent="0.25">
      <c r="L1924" t="s">
        <v>3272</v>
      </c>
      <c r="M1924" t="s">
        <v>53</v>
      </c>
      <c r="N1924" t="s">
        <v>3271</v>
      </c>
    </row>
    <row r="1925" spans="12:14" x14ac:dyDescent="0.25">
      <c r="L1925" t="s">
        <v>3274</v>
      </c>
      <c r="M1925" t="s">
        <v>53</v>
      </c>
      <c r="N1925" t="s">
        <v>3273</v>
      </c>
    </row>
    <row r="1926" spans="12:14" x14ac:dyDescent="0.25">
      <c r="L1926" t="s">
        <v>3275</v>
      </c>
      <c r="M1926" t="s">
        <v>53</v>
      </c>
      <c r="N1926" t="s">
        <v>324</v>
      </c>
    </row>
    <row r="1927" spans="12:14" x14ac:dyDescent="0.25">
      <c r="L1927" t="s">
        <v>3277</v>
      </c>
      <c r="M1927" t="s">
        <v>53</v>
      </c>
      <c r="N1927" t="s">
        <v>3276</v>
      </c>
    </row>
    <row r="1928" spans="12:14" x14ac:dyDescent="0.25">
      <c r="L1928" t="s">
        <v>3278</v>
      </c>
      <c r="M1928" t="s">
        <v>53</v>
      </c>
      <c r="N1928" t="s">
        <v>195</v>
      </c>
    </row>
    <row r="1929" spans="12:14" x14ac:dyDescent="0.25">
      <c r="L1929" t="s">
        <v>3280</v>
      </c>
      <c r="M1929" t="s">
        <v>53</v>
      </c>
      <c r="N1929" t="s">
        <v>3279</v>
      </c>
    </row>
    <row r="1930" spans="12:14" x14ac:dyDescent="0.25">
      <c r="L1930" t="s">
        <v>3282</v>
      </c>
      <c r="M1930" t="s">
        <v>53</v>
      </c>
      <c r="N1930" t="s">
        <v>3281</v>
      </c>
    </row>
    <row r="1931" spans="12:14" x14ac:dyDescent="0.25">
      <c r="L1931" t="s">
        <v>3284</v>
      </c>
      <c r="M1931" t="s">
        <v>53</v>
      </c>
      <c r="N1931" t="s">
        <v>3283</v>
      </c>
    </row>
    <row r="1932" spans="12:14" x14ac:dyDescent="0.25">
      <c r="L1932" t="s">
        <v>3286</v>
      </c>
      <c r="M1932" t="s">
        <v>53</v>
      </c>
      <c r="N1932" t="s">
        <v>3285</v>
      </c>
    </row>
    <row r="1933" spans="12:14" x14ac:dyDescent="0.25">
      <c r="L1933" t="s">
        <v>3287</v>
      </c>
      <c r="M1933" t="s">
        <v>53</v>
      </c>
      <c r="N1933" t="s">
        <v>1251</v>
      </c>
    </row>
    <row r="1934" spans="12:14" x14ac:dyDescent="0.25">
      <c r="L1934" t="s">
        <v>3289</v>
      </c>
      <c r="M1934" t="s">
        <v>53</v>
      </c>
      <c r="N1934" t="s">
        <v>3288</v>
      </c>
    </row>
    <row r="1935" spans="12:14" x14ac:dyDescent="0.25">
      <c r="L1935" t="s">
        <v>3291</v>
      </c>
      <c r="M1935" t="s">
        <v>53</v>
      </c>
      <c r="N1935" t="s">
        <v>3290</v>
      </c>
    </row>
    <row r="1936" spans="12:14" x14ac:dyDescent="0.25">
      <c r="L1936" t="s">
        <v>3293</v>
      </c>
      <c r="M1936" t="s">
        <v>53</v>
      </c>
      <c r="N1936" t="s">
        <v>3292</v>
      </c>
    </row>
    <row r="1937" spans="12:14" x14ac:dyDescent="0.25">
      <c r="L1937" t="s">
        <v>3295</v>
      </c>
      <c r="M1937" t="s">
        <v>53</v>
      </c>
      <c r="N1937" t="s">
        <v>3294</v>
      </c>
    </row>
    <row r="1938" spans="12:14" x14ac:dyDescent="0.25">
      <c r="L1938" t="s">
        <v>3296</v>
      </c>
      <c r="M1938" t="s">
        <v>53</v>
      </c>
      <c r="N1938" t="s">
        <v>203</v>
      </c>
    </row>
    <row r="1939" spans="12:14" x14ac:dyDescent="0.25">
      <c r="L1939" t="s">
        <v>3298</v>
      </c>
      <c r="M1939" t="s">
        <v>53</v>
      </c>
      <c r="N1939" t="s">
        <v>3297</v>
      </c>
    </row>
    <row r="1940" spans="12:14" x14ac:dyDescent="0.25">
      <c r="L1940" t="s">
        <v>3299</v>
      </c>
      <c r="M1940" t="s">
        <v>53</v>
      </c>
      <c r="N1940" t="s">
        <v>989</v>
      </c>
    </row>
    <row r="1941" spans="12:14" x14ac:dyDescent="0.25">
      <c r="L1941" t="s">
        <v>3300</v>
      </c>
      <c r="M1941" t="s">
        <v>53</v>
      </c>
      <c r="N1941" t="s">
        <v>213</v>
      </c>
    </row>
    <row r="1942" spans="12:14" x14ac:dyDescent="0.25">
      <c r="L1942" t="s">
        <v>3302</v>
      </c>
      <c r="M1942" t="s">
        <v>53</v>
      </c>
      <c r="N1942" t="s">
        <v>3301</v>
      </c>
    </row>
    <row r="1943" spans="12:14" x14ac:dyDescent="0.25">
      <c r="L1943" t="s">
        <v>3303</v>
      </c>
      <c r="M1943" t="s">
        <v>53</v>
      </c>
      <c r="N1943" t="s">
        <v>413</v>
      </c>
    </row>
    <row r="1944" spans="12:14" x14ac:dyDescent="0.25">
      <c r="L1944" t="s">
        <v>3305</v>
      </c>
      <c r="M1944" t="s">
        <v>53</v>
      </c>
      <c r="N1944" t="s">
        <v>3304</v>
      </c>
    </row>
    <row r="1945" spans="12:14" x14ac:dyDescent="0.25">
      <c r="L1945" t="s">
        <v>3306</v>
      </c>
      <c r="M1945" t="s">
        <v>53</v>
      </c>
      <c r="N1945" t="s">
        <v>219</v>
      </c>
    </row>
    <row r="1946" spans="12:14" x14ac:dyDescent="0.25">
      <c r="L1946" t="s">
        <v>3307</v>
      </c>
      <c r="M1946" t="s">
        <v>53</v>
      </c>
      <c r="N1946" t="s">
        <v>221</v>
      </c>
    </row>
    <row r="1947" spans="12:14" x14ac:dyDescent="0.25">
      <c r="L1947" t="s">
        <v>3308</v>
      </c>
      <c r="M1947" t="s">
        <v>53</v>
      </c>
      <c r="N1947" t="s">
        <v>802</v>
      </c>
    </row>
    <row r="1948" spans="12:14" x14ac:dyDescent="0.25">
      <c r="L1948" t="s">
        <v>3310</v>
      </c>
      <c r="M1948" t="s">
        <v>53</v>
      </c>
      <c r="N1948" t="s">
        <v>3309</v>
      </c>
    </row>
    <row r="1949" spans="12:14" x14ac:dyDescent="0.25">
      <c r="L1949" t="s">
        <v>3311</v>
      </c>
      <c r="M1949" t="s">
        <v>53</v>
      </c>
      <c r="N1949" t="s">
        <v>1014</v>
      </c>
    </row>
    <row r="1950" spans="12:14" x14ac:dyDescent="0.25">
      <c r="L1950" t="s">
        <v>3312</v>
      </c>
      <c r="M1950" t="s">
        <v>53</v>
      </c>
      <c r="N1950" t="s">
        <v>233</v>
      </c>
    </row>
    <row r="1951" spans="12:14" x14ac:dyDescent="0.25">
      <c r="L1951" t="s">
        <v>3314</v>
      </c>
      <c r="M1951" t="s">
        <v>53</v>
      </c>
      <c r="N1951" t="s">
        <v>3313</v>
      </c>
    </row>
    <row r="1952" spans="12:14" x14ac:dyDescent="0.25">
      <c r="L1952" t="s">
        <v>3316</v>
      </c>
      <c r="M1952" t="s">
        <v>53</v>
      </c>
      <c r="N1952" t="s">
        <v>3315</v>
      </c>
    </row>
    <row r="1953" spans="12:14" x14ac:dyDescent="0.25">
      <c r="L1953" t="s">
        <v>3318</v>
      </c>
      <c r="M1953" t="s">
        <v>53</v>
      </c>
      <c r="N1953" t="s">
        <v>3317</v>
      </c>
    </row>
    <row r="1954" spans="12:14" x14ac:dyDescent="0.25">
      <c r="L1954" t="s">
        <v>3320</v>
      </c>
      <c r="M1954" t="s">
        <v>53</v>
      </c>
      <c r="N1954" t="s">
        <v>3319</v>
      </c>
    </row>
    <row r="1955" spans="12:14" x14ac:dyDescent="0.25">
      <c r="L1955" t="s">
        <v>3322</v>
      </c>
      <c r="M1955" t="s">
        <v>53</v>
      </c>
      <c r="N1955" t="s">
        <v>3321</v>
      </c>
    </row>
    <row r="1956" spans="12:14" x14ac:dyDescent="0.25">
      <c r="L1956" t="s">
        <v>3323</v>
      </c>
      <c r="M1956" t="s">
        <v>53</v>
      </c>
      <c r="N1956" t="s">
        <v>532</v>
      </c>
    </row>
    <row r="1957" spans="12:14" x14ac:dyDescent="0.25">
      <c r="L1957" t="s">
        <v>3325</v>
      </c>
      <c r="M1957" t="s">
        <v>53</v>
      </c>
      <c r="N1957" t="s">
        <v>3324</v>
      </c>
    </row>
    <row r="1958" spans="12:14" x14ac:dyDescent="0.25">
      <c r="L1958" t="s">
        <v>3327</v>
      </c>
      <c r="M1958" t="s">
        <v>53</v>
      </c>
      <c r="N1958" t="s">
        <v>3326</v>
      </c>
    </row>
    <row r="1959" spans="12:14" x14ac:dyDescent="0.25">
      <c r="L1959" t="s">
        <v>3329</v>
      </c>
      <c r="M1959" t="s">
        <v>53</v>
      </c>
      <c r="N1959" t="s">
        <v>3328</v>
      </c>
    </row>
    <row r="1960" spans="12:14" x14ac:dyDescent="0.25">
      <c r="L1960" t="s">
        <v>3331</v>
      </c>
      <c r="M1960" t="s">
        <v>53</v>
      </c>
      <c r="N1960" t="s">
        <v>3330</v>
      </c>
    </row>
    <row r="1961" spans="12:14" x14ac:dyDescent="0.25">
      <c r="L1961" t="s">
        <v>3333</v>
      </c>
      <c r="M1961" t="s">
        <v>53</v>
      </c>
      <c r="N1961" t="s">
        <v>3332</v>
      </c>
    </row>
    <row r="1962" spans="12:14" x14ac:dyDescent="0.25">
      <c r="L1962" t="s">
        <v>3335</v>
      </c>
      <c r="M1962" t="s">
        <v>53</v>
      </c>
      <c r="N1962" t="s">
        <v>3334</v>
      </c>
    </row>
    <row r="1963" spans="12:14" x14ac:dyDescent="0.25">
      <c r="L1963" t="s">
        <v>3336</v>
      </c>
      <c r="M1963" t="s">
        <v>53</v>
      </c>
      <c r="N1963" t="s">
        <v>439</v>
      </c>
    </row>
    <row r="1964" spans="12:14" x14ac:dyDescent="0.25">
      <c r="L1964" t="s">
        <v>3337</v>
      </c>
      <c r="M1964" t="s">
        <v>53</v>
      </c>
      <c r="N1964" t="s">
        <v>243</v>
      </c>
    </row>
    <row r="1965" spans="12:14" x14ac:dyDescent="0.25">
      <c r="L1965" t="s">
        <v>3338</v>
      </c>
      <c r="M1965" t="s">
        <v>53</v>
      </c>
      <c r="N1965" t="s">
        <v>1044</v>
      </c>
    </row>
    <row r="1966" spans="12:14" x14ac:dyDescent="0.25">
      <c r="L1966" t="s">
        <v>3340</v>
      </c>
      <c r="M1966" t="s">
        <v>53</v>
      </c>
      <c r="N1966" t="s">
        <v>3339</v>
      </c>
    </row>
    <row r="1967" spans="12:14" x14ac:dyDescent="0.25">
      <c r="L1967" t="s">
        <v>3341</v>
      </c>
      <c r="M1967" t="s">
        <v>53</v>
      </c>
      <c r="N1967" t="s">
        <v>3027</v>
      </c>
    </row>
    <row r="1968" spans="12:14" x14ac:dyDescent="0.25">
      <c r="L1968" t="s">
        <v>3342</v>
      </c>
      <c r="M1968" t="s">
        <v>53</v>
      </c>
      <c r="N1968" t="s">
        <v>1951</v>
      </c>
    </row>
    <row r="1969" spans="12:14" x14ac:dyDescent="0.25">
      <c r="L1969" t="s">
        <v>3344</v>
      </c>
      <c r="M1969" t="s">
        <v>53</v>
      </c>
      <c r="N1969" t="s">
        <v>3343</v>
      </c>
    </row>
    <row r="1970" spans="12:14" x14ac:dyDescent="0.25">
      <c r="L1970" t="s">
        <v>3346</v>
      </c>
      <c r="M1970" t="s">
        <v>53</v>
      </c>
      <c r="N1970" t="s">
        <v>3345</v>
      </c>
    </row>
    <row r="1971" spans="12:14" x14ac:dyDescent="0.25">
      <c r="L1971" t="s">
        <v>3347</v>
      </c>
      <c r="M1971" t="s">
        <v>53</v>
      </c>
      <c r="N1971" t="s">
        <v>2737</v>
      </c>
    </row>
    <row r="1972" spans="12:14" x14ac:dyDescent="0.25">
      <c r="L1972" t="s">
        <v>3349</v>
      </c>
      <c r="M1972" t="s">
        <v>53</v>
      </c>
      <c r="N1972" t="s">
        <v>3348</v>
      </c>
    </row>
    <row r="1973" spans="12:14" x14ac:dyDescent="0.25">
      <c r="L1973" t="s">
        <v>3351</v>
      </c>
      <c r="M1973" t="s">
        <v>53</v>
      </c>
      <c r="N1973" t="s">
        <v>3350</v>
      </c>
    </row>
    <row r="1974" spans="12:14" x14ac:dyDescent="0.25">
      <c r="L1974" t="s">
        <v>3353</v>
      </c>
      <c r="M1974" t="s">
        <v>53</v>
      </c>
      <c r="N1974" t="s">
        <v>3352</v>
      </c>
    </row>
    <row r="1975" spans="12:14" x14ac:dyDescent="0.25">
      <c r="L1975" t="s">
        <v>3355</v>
      </c>
      <c r="M1975" t="s">
        <v>53</v>
      </c>
      <c r="N1975" t="s">
        <v>3354</v>
      </c>
    </row>
    <row r="1976" spans="12:14" x14ac:dyDescent="0.25">
      <c r="L1976" t="s">
        <v>3357</v>
      </c>
      <c r="M1976" t="s">
        <v>53</v>
      </c>
      <c r="N1976" t="s">
        <v>3356</v>
      </c>
    </row>
    <row r="1977" spans="12:14" x14ac:dyDescent="0.25">
      <c r="L1977" t="s">
        <v>3359</v>
      </c>
      <c r="M1977" t="s">
        <v>53</v>
      </c>
      <c r="N1977" t="s">
        <v>3358</v>
      </c>
    </row>
    <row r="1978" spans="12:14" x14ac:dyDescent="0.25">
      <c r="L1978" t="s">
        <v>3360</v>
      </c>
      <c r="M1978" t="s">
        <v>53</v>
      </c>
      <c r="N1978" t="s">
        <v>464</v>
      </c>
    </row>
    <row r="1979" spans="12:14" x14ac:dyDescent="0.25">
      <c r="L1979" t="s">
        <v>3362</v>
      </c>
      <c r="M1979" t="s">
        <v>53</v>
      </c>
      <c r="N1979" t="s">
        <v>3361</v>
      </c>
    </row>
    <row r="1980" spans="12:14" x14ac:dyDescent="0.25">
      <c r="L1980" t="s">
        <v>3364</v>
      </c>
      <c r="M1980" t="s">
        <v>53</v>
      </c>
      <c r="N1980" t="s">
        <v>3363</v>
      </c>
    </row>
    <row r="1981" spans="12:14" x14ac:dyDescent="0.25">
      <c r="L1981" t="s">
        <v>3365</v>
      </c>
      <c r="M1981" t="s">
        <v>53</v>
      </c>
      <c r="N1981" t="s">
        <v>1094</v>
      </c>
    </row>
    <row r="1982" spans="12:14" x14ac:dyDescent="0.25">
      <c r="L1982" t="s">
        <v>3366</v>
      </c>
      <c r="M1982" t="s">
        <v>53</v>
      </c>
      <c r="N1982" t="s">
        <v>126</v>
      </c>
    </row>
    <row r="1983" spans="12:14" x14ac:dyDescent="0.25">
      <c r="L1983" t="s">
        <v>3368</v>
      </c>
      <c r="M1983" t="s">
        <v>53</v>
      </c>
      <c r="N1983" t="s">
        <v>3367</v>
      </c>
    </row>
    <row r="1984" spans="12:14" x14ac:dyDescent="0.25">
      <c r="L1984" t="s">
        <v>3369</v>
      </c>
      <c r="M1984" t="s">
        <v>53</v>
      </c>
      <c r="N1984" t="s">
        <v>1097</v>
      </c>
    </row>
    <row r="1985" spans="12:14" x14ac:dyDescent="0.25">
      <c r="L1985" t="s">
        <v>3370</v>
      </c>
      <c r="M1985" t="s">
        <v>53</v>
      </c>
      <c r="N1985" t="s">
        <v>1107</v>
      </c>
    </row>
    <row r="1986" spans="12:14" x14ac:dyDescent="0.25">
      <c r="L1986" t="s">
        <v>3371</v>
      </c>
      <c r="M1986" t="s">
        <v>53</v>
      </c>
      <c r="N1986" t="s">
        <v>1794</v>
      </c>
    </row>
    <row r="1987" spans="12:14" x14ac:dyDescent="0.25">
      <c r="L1987" t="s">
        <v>3373</v>
      </c>
      <c r="M1987" t="s">
        <v>53</v>
      </c>
      <c r="N1987" t="s">
        <v>3372</v>
      </c>
    </row>
    <row r="1988" spans="12:14" x14ac:dyDescent="0.25">
      <c r="L1988" t="s">
        <v>3375</v>
      </c>
      <c r="M1988" t="s">
        <v>53</v>
      </c>
      <c r="N1988" t="s">
        <v>3374</v>
      </c>
    </row>
    <row r="1989" spans="12:14" x14ac:dyDescent="0.25">
      <c r="L1989" t="s">
        <v>3376</v>
      </c>
      <c r="M1989" t="s">
        <v>54</v>
      </c>
      <c r="N1989" t="s">
        <v>589</v>
      </c>
    </row>
    <row r="1990" spans="12:14" x14ac:dyDescent="0.25">
      <c r="L1990" t="s">
        <v>3378</v>
      </c>
      <c r="M1990" t="s">
        <v>54</v>
      </c>
      <c r="N1990" t="s">
        <v>3377</v>
      </c>
    </row>
    <row r="1991" spans="12:14" x14ac:dyDescent="0.25">
      <c r="L1991" t="s">
        <v>3380</v>
      </c>
      <c r="M1991" t="s">
        <v>54</v>
      </c>
      <c r="N1991" t="s">
        <v>3379</v>
      </c>
    </row>
    <row r="1992" spans="12:14" x14ac:dyDescent="0.25">
      <c r="L1992" t="s">
        <v>3382</v>
      </c>
      <c r="M1992" t="s">
        <v>54</v>
      </c>
      <c r="N1992" t="s">
        <v>3381</v>
      </c>
    </row>
    <row r="1993" spans="12:14" x14ac:dyDescent="0.25">
      <c r="L1993" t="s">
        <v>3384</v>
      </c>
      <c r="M1993" t="s">
        <v>54</v>
      </c>
      <c r="N1993" t="s">
        <v>3383</v>
      </c>
    </row>
    <row r="1994" spans="12:14" x14ac:dyDescent="0.25">
      <c r="L1994" t="s">
        <v>3386</v>
      </c>
      <c r="M1994" t="s">
        <v>54</v>
      </c>
      <c r="N1994" t="s">
        <v>3385</v>
      </c>
    </row>
    <row r="1995" spans="12:14" x14ac:dyDescent="0.25">
      <c r="L1995" t="s">
        <v>3387</v>
      </c>
      <c r="M1995" t="s">
        <v>54</v>
      </c>
      <c r="N1995" t="s">
        <v>875</v>
      </c>
    </row>
    <row r="1996" spans="12:14" x14ac:dyDescent="0.25">
      <c r="L1996" t="s">
        <v>3389</v>
      </c>
      <c r="M1996" t="s">
        <v>54</v>
      </c>
      <c r="N1996" t="s">
        <v>3388</v>
      </c>
    </row>
    <row r="1997" spans="12:14" x14ac:dyDescent="0.25">
      <c r="L1997" t="s">
        <v>3390</v>
      </c>
      <c r="M1997" t="s">
        <v>54</v>
      </c>
      <c r="N1997" t="s">
        <v>1210</v>
      </c>
    </row>
    <row r="1998" spans="12:14" x14ac:dyDescent="0.25">
      <c r="L1998" t="s">
        <v>3392</v>
      </c>
      <c r="M1998" t="s">
        <v>54</v>
      </c>
      <c r="N1998" t="s">
        <v>3391</v>
      </c>
    </row>
    <row r="1999" spans="12:14" x14ac:dyDescent="0.25">
      <c r="L1999" t="s">
        <v>3394</v>
      </c>
      <c r="M1999" t="s">
        <v>54</v>
      </c>
      <c r="N1999" t="s">
        <v>3393</v>
      </c>
    </row>
    <row r="2000" spans="12:14" x14ac:dyDescent="0.25">
      <c r="L2000" t="s">
        <v>3396</v>
      </c>
      <c r="M2000" t="s">
        <v>54</v>
      </c>
      <c r="N2000" t="s">
        <v>3395</v>
      </c>
    </row>
    <row r="2001" spans="12:14" x14ac:dyDescent="0.25">
      <c r="L2001" t="s">
        <v>3398</v>
      </c>
      <c r="M2001" t="s">
        <v>54</v>
      </c>
      <c r="N2001" t="s">
        <v>3397</v>
      </c>
    </row>
    <row r="2002" spans="12:14" x14ac:dyDescent="0.25">
      <c r="L2002" t="s">
        <v>3399</v>
      </c>
      <c r="M2002" t="s">
        <v>54</v>
      </c>
      <c r="N2002" t="s">
        <v>3079</v>
      </c>
    </row>
    <row r="2003" spans="12:14" x14ac:dyDescent="0.25">
      <c r="L2003" t="s">
        <v>3401</v>
      </c>
      <c r="M2003" t="s">
        <v>54</v>
      </c>
      <c r="N2003" t="s">
        <v>3400</v>
      </c>
    </row>
    <row r="2004" spans="12:14" x14ac:dyDescent="0.25">
      <c r="L2004" t="s">
        <v>3403</v>
      </c>
      <c r="M2004" t="s">
        <v>54</v>
      </c>
      <c r="N2004" t="s">
        <v>3402</v>
      </c>
    </row>
    <row r="2005" spans="12:14" x14ac:dyDescent="0.25">
      <c r="L2005" t="s">
        <v>3404</v>
      </c>
      <c r="M2005" t="s">
        <v>54</v>
      </c>
      <c r="N2005" t="s">
        <v>2790</v>
      </c>
    </row>
    <row r="2006" spans="12:14" x14ac:dyDescent="0.25">
      <c r="L2006" t="s">
        <v>3406</v>
      </c>
      <c r="M2006" t="s">
        <v>54</v>
      </c>
      <c r="N2006" t="s">
        <v>3405</v>
      </c>
    </row>
    <row r="2007" spans="12:14" x14ac:dyDescent="0.25">
      <c r="L2007" t="s">
        <v>3407</v>
      </c>
      <c r="M2007" t="s">
        <v>54</v>
      </c>
      <c r="N2007" t="s">
        <v>392</v>
      </c>
    </row>
    <row r="2008" spans="12:14" x14ac:dyDescent="0.25">
      <c r="L2008" t="s">
        <v>3409</v>
      </c>
      <c r="M2008" t="s">
        <v>54</v>
      </c>
      <c r="N2008" t="s">
        <v>3408</v>
      </c>
    </row>
    <row r="2009" spans="12:14" x14ac:dyDescent="0.25">
      <c r="L2009" t="s">
        <v>3411</v>
      </c>
      <c r="M2009" t="s">
        <v>54</v>
      </c>
      <c r="N2009" t="s">
        <v>3410</v>
      </c>
    </row>
    <row r="2010" spans="12:14" x14ac:dyDescent="0.25">
      <c r="L2010" t="s">
        <v>3413</v>
      </c>
      <c r="M2010" t="s">
        <v>54</v>
      </c>
      <c r="N2010" t="s">
        <v>3412</v>
      </c>
    </row>
    <row r="2011" spans="12:14" x14ac:dyDescent="0.25">
      <c r="L2011" t="s">
        <v>3415</v>
      </c>
      <c r="M2011" t="s">
        <v>54</v>
      </c>
      <c r="N2011" t="s">
        <v>3414</v>
      </c>
    </row>
    <row r="2012" spans="12:14" x14ac:dyDescent="0.25">
      <c r="L2012" t="s">
        <v>3416</v>
      </c>
      <c r="M2012" t="s">
        <v>54</v>
      </c>
      <c r="N2012" t="s">
        <v>417</v>
      </c>
    </row>
    <row r="2013" spans="12:14" x14ac:dyDescent="0.25">
      <c r="L2013" t="s">
        <v>3417</v>
      </c>
      <c r="M2013" t="s">
        <v>54</v>
      </c>
      <c r="N2013" t="s">
        <v>1282</v>
      </c>
    </row>
    <row r="2014" spans="12:14" x14ac:dyDescent="0.25">
      <c r="L2014" t="s">
        <v>3418</v>
      </c>
      <c r="M2014" t="s">
        <v>54</v>
      </c>
      <c r="N2014" t="s">
        <v>1006</v>
      </c>
    </row>
    <row r="2015" spans="12:14" x14ac:dyDescent="0.25">
      <c r="L2015" t="s">
        <v>3420</v>
      </c>
      <c r="M2015" t="s">
        <v>54</v>
      </c>
      <c r="N2015" t="s">
        <v>3419</v>
      </c>
    </row>
    <row r="2016" spans="12:14" x14ac:dyDescent="0.25">
      <c r="L2016" t="s">
        <v>3421</v>
      </c>
      <c r="M2016" t="s">
        <v>54</v>
      </c>
      <c r="N2016" t="s">
        <v>1284</v>
      </c>
    </row>
    <row r="2017" spans="12:14" x14ac:dyDescent="0.25">
      <c r="L2017" t="s">
        <v>3422</v>
      </c>
      <c r="M2017" t="s">
        <v>54</v>
      </c>
      <c r="N2017" t="s">
        <v>1298</v>
      </c>
    </row>
    <row r="2018" spans="12:14" x14ac:dyDescent="0.25">
      <c r="L2018" t="s">
        <v>3423</v>
      </c>
      <c r="M2018" t="s">
        <v>54</v>
      </c>
      <c r="N2018" t="s">
        <v>1726</v>
      </c>
    </row>
    <row r="2019" spans="12:14" x14ac:dyDescent="0.25">
      <c r="L2019" t="s">
        <v>3425</v>
      </c>
      <c r="M2019" t="s">
        <v>54</v>
      </c>
      <c r="N2019" t="s">
        <v>3424</v>
      </c>
    </row>
    <row r="2020" spans="12:14" x14ac:dyDescent="0.25">
      <c r="L2020" t="s">
        <v>3426</v>
      </c>
      <c r="M2020" t="s">
        <v>54</v>
      </c>
      <c r="N2020" t="s">
        <v>1930</v>
      </c>
    </row>
    <row r="2021" spans="12:14" x14ac:dyDescent="0.25">
      <c r="L2021" t="s">
        <v>3428</v>
      </c>
      <c r="M2021" t="s">
        <v>54</v>
      </c>
      <c r="N2021" t="s">
        <v>3427</v>
      </c>
    </row>
    <row r="2022" spans="12:14" x14ac:dyDescent="0.25">
      <c r="L2022" t="s">
        <v>3430</v>
      </c>
      <c r="M2022" t="s">
        <v>54</v>
      </c>
      <c r="N2022" t="s">
        <v>3429</v>
      </c>
    </row>
    <row r="2023" spans="12:14" x14ac:dyDescent="0.25">
      <c r="L2023" t="s">
        <v>3431</v>
      </c>
      <c r="M2023" t="s">
        <v>54</v>
      </c>
      <c r="N2023" t="s">
        <v>1033</v>
      </c>
    </row>
    <row r="2024" spans="12:14" x14ac:dyDescent="0.25">
      <c r="L2024" t="s">
        <v>3432</v>
      </c>
      <c r="M2024" t="s">
        <v>54</v>
      </c>
      <c r="N2024" t="s">
        <v>2441</v>
      </c>
    </row>
    <row r="2025" spans="12:14" x14ac:dyDescent="0.25">
      <c r="L2025" t="s">
        <v>3434</v>
      </c>
      <c r="M2025" t="s">
        <v>54</v>
      </c>
      <c r="N2025" t="s">
        <v>3433</v>
      </c>
    </row>
    <row r="2026" spans="12:14" x14ac:dyDescent="0.25">
      <c r="L2026" t="s">
        <v>3435</v>
      </c>
      <c r="M2026" t="s">
        <v>54</v>
      </c>
      <c r="N2026" t="s">
        <v>2447</v>
      </c>
    </row>
    <row r="2027" spans="12:14" x14ac:dyDescent="0.25">
      <c r="L2027" t="s">
        <v>3436</v>
      </c>
      <c r="M2027" t="s">
        <v>54</v>
      </c>
      <c r="N2027" t="s">
        <v>1317</v>
      </c>
    </row>
    <row r="2028" spans="12:14" x14ac:dyDescent="0.25">
      <c r="L2028" t="s">
        <v>3438</v>
      </c>
      <c r="M2028" t="s">
        <v>54</v>
      </c>
      <c r="N2028" t="s">
        <v>3437</v>
      </c>
    </row>
    <row r="2029" spans="12:14" x14ac:dyDescent="0.25">
      <c r="L2029" t="s">
        <v>3440</v>
      </c>
      <c r="M2029" t="s">
        <v>54</v>
      </c>
      <c r="N2029" t="s">
        <v>3439</v>
      </c>
    </row>
    <row r="2030" spans="12:14" x14ac:dyDescent="0.25">
      <c r="L2030" t="s">
        <v>3441</v>
      </c>
      <c r="M2030" t="s">
        <v>54</v>
      </c>
      <c r="N2030" t="s">
        <v>1770</v>
      </c>
    </row>
    <row r="2031" spans="12:14" x14ac:dyDescent="0.25">
      <c r="L2031" t="s">
        <v>3442</v>
      </c>
      <c r="M2031" t="s">
        <v>54</v>
      </c>
      <c r="N2031" t="s">
        <v>1605</v>
      </c>
    </row>
    <row r="2032" spans="12:14" x14ac:dyDescent="0.25">
      <c r="L2032" t="s">
        <v>3444</v>
      </c>
      <c r="M2032" t="s">
        <v>54</v>
      </c>
      <c r="N2032" t="s">
        <v>3443</v>
      </c>
    </row>
    <row r="2033" spans="12:14" x14ac:dyDescent="0.25">
      <c r="L2033" t="s">
        <v>3445</v>
      </c>
      <c r="M2033" t="s">
        <v>54</v>
      </c>
      <c r="N2033" t="s">
        <v>1329</v>
      </c>
    </row>
    <row r="2034" spans="12:14" x14ac:dyDescent="0.25">
      <c r="L2034" t="s">
        <v>3446</v>
      </c>
      <c r="M2034" t="s">
        <v>54</v>
      </c>
      <c r="N2034" t="s">
        <v>2463</v>
      </c>
    </row>
    <row r="2035" spans="12:14" x14ac:dyDescent="0.25">
      <c r="L2035" t="s">
        <v>3448</v>
      </c>
      <c r="M2035" t="s">
        <v>54</v>
      </c>
      <c r="N2035" t="s">
        <v>3447</v>
      </c>
    </row>
    <row r="2036" spans="12:14" x14ac:dyDescent="0.25">
      <c r="L2036" t="s">
        <v>3450</v>
      </c>
      <c r="M2036" t="s">
        <v>54</v>
      </c>
      <c r="N2036" t="s">
        <v>3449</v>
      </c>
    </row>
    <row r="2037" spans="12:14" x14ac:dyDescent="0.25">
      <c r="L2037" t="s">
        <v>3452</v>
      </c>
      <c r="M2037" t="s">
        <v>54</v>
      </c>
      <c r="N2037" t="s">
        <v>3451</v>
      </c>
    </row>
    <row r="2038" spans="12:14" x14ac:dyDescent="0.25">
      <c r="L2038" t="s">
        <v>3454</v>
      </c>
      <c r="M2038" t="s">
        <v>54</v>
      </c>
      <c r="N2038" t="s">
        <v>3453</v>
      </c>
    </row>
    <row r="2039" spans="12:14" x14ac:dyDescent="0.25">
      <c r="L2039" t="s">
        <v>3456</v>
      </c>
      <c r="M2039" t="s">
        <v>54</v>
      </c>
      <c r="N2039" t="s">
        <v>3455</v>
      </c>
    </row>
    <row r="2040" spans="12:14" x14ac:dyDescent="0.25">
      <c r="L2040" t="s">
        <v>3457</v>
      </c>
      <c r="M2040" t="s">
        <v>54</v>
      </c>
      <c r="N2040" t="s">
        <v>1480</v>
      </c>
    </row>
    <row r="2041" spans="12:14" x14ac:dyDescent="0.25">
      <c r="L2041" t="s">
        <v>3459</v>
      </c>
      <c r="M2041" t="s">
        <v>54</v>
      </c>
      <c r="N2041" t="s">
        <v>3458</v>
      </c>
    </row>
    <row r="2042" spans="12:14" x14ac:dyDescent="0.25">
      <c r="L2042" t="s">
        <v>3460</v>
      </c>
      <c r="M2042" t="s">
        <v>55</v>
      </c>
      <c r="N2042" t="s">
        <v>589</v>
      </c>
    </row>
    <row r="2043" spans="12:14" x14ac:dyDescent="0.25">
      <c r="L2043" t="s">
        <v>3461</v>
      </c>
      <c r="M2043" t="s">
        <v>55</v>
      </c>
      <c r="N2043" t="s">
        <v>1355</v>
      </c>
    </row>
    <row r="2044" spans="12:14" x14ac:dyDescent="0.25">
      <c r="L2044" t="s">
        <v>3463</v>
      </c>
      <c r="M2044" t="s">
        <v>55</v>
      </c>
      <c r="N2044" t="s">
        <v>3462</v>
      </c>
    </row>
    <row r="2045" spans="12:14" x14ac:dyDescent="0.25">
      <c r="L2045" t="s">
        <v>3465</v>
      </c>
      <c r="M2045" t="s">
        <v>55</v>
      </c>
      <c r="N2045" t="s">
        <v>3464</v>
      </c>
    </row>
    <row r="2046" spans="12:14" x14ac:dyDescent="0.25">
      <c r="L2046" t="s">
        <v>3467</v>
      </c>
      <c r="M2046" t="s">
        <v>55</v>
      </c>
      <c r="N2046" t="s">
        <v>3466</v>
      </c>
    </row>
    <row r="2047" spans="12:14" x14ac:dyDescent="0.25">
      <c r="L2047" t="s">
        <v>3469</v>
      </c>
      <c r="M2047" t="s">
        <v>55</v>
      </c>
      <c r="N2047" t="s">
        <v>3468</v>
      </c>
    </row>
    <row r="2048" spans="12:14" x14ac:dyDescent="0.25">
      <c r="L2048" t="s">
        <v>3471</v>
      </c>
      <c r="M2048" t="s">
        <v>55</v>
      </c>
      <c r="N2048" t="s">
        <v>3470</v>
      </c>
    </row>
    <row r="2049" spans="12:14" x14ac:dyDescent="0.25">
      <c r="L2049" t="s">
        <v>3472</v>
      </c>
      <c r="M2049" t="s">
        <v>55</v>
      </c>
      <c r="N2049" t="s">
        <v>1204</v>
      </c>
    </row>
    <row r="2050" spans="12:14" x14ac:dyDescent="0.25">
      <c r="L2050" t="s">
        <v>3473</v>
      </c>
      <c r="M2050" t="s">
        <v>55</v>
      </c>
      <c r="N2050" t="s">
        <v>145</v>
      </c>
    </row>
    <row r="2051" spans="12:14" x14ac:dyDescent="0.25">
      <c r="L2051" t="s">
        <v>3474</v>
      </c>
      <c r="M2051" t="s">
        <v>55</v>
      </c>
      <c r="N2051" t="s">
        <v>358</v>
      </c>
    </row>
    <row r="2052" spans="12:14" x14ac:dyDescent="0.25">
      <c r="L2052" t="s">
        <v>3475</v>
      </c>
      <c r="M2052" t="s">
        <v>55</v>
      </c>
      <c r="N2052" t="s">
        <v>1212</v>
      </c>
    </row>
    <row r="2053" spans="12:14" x14ac:dyDescent="0.25">
      <c r="L2053" t="s">
        <v>3476</v>
      </c>
      <c r="M2053" t="s">
        <v>55</v>
      </c>
      <c r="N2053" t="s">
        <v>362</v>
      </c>
    </row>
    <row r="2054" spans="12:14" x14ac:dyDescent="0.25">
      <c r="L2054" t="s">
        <v>3478</v>
      </c>
      <c r="M2054" t="s">
        <v>55</v>
      </c>
      <c r="N2054" t="s">
        <v>3477</v>
      </c>
    </row>
    <row r="2055" spans="12:14" x14ac:dyDescent="0.25">
      <c r="L2055" t="s">
        <v>3479</v>
      </c>
      <c r="M2055" t="s">
        <v>55</v>
      </c>
      <c r="N2055" t="s">
        <v>1218</v>
      </c>
    </row>
    <row r="2056" spans="12:14" x14ac:dyDescent="0.25">
      <c r="L2056" t="s">
        <v>3481</v>
      </c>
      <c r="M2056" t="s">
        <v>55</v>
      </c>
      <c r="N2056" t="s">
        <v>3480</v>
      </c>
    </row>
    <row r="2057" spans="12:14" x14ac:dyDescent="0.25">
      <c r="L2057" t="s">
        <v>3483</v>
      </c>
      <c r="M2057" t="s">
        <v>55</v>
      </c>
      <c r="N2057" t="s">
        <v>3482</v>
      </c>
    </row>
    <row r="2058" spans="12:14" x14ac:dyDescent="0.25">
      <c r="L2058" t="s">
        <v>3484</v>
      </c>
      <c r="M2058" t="s">
        <v>55</v>
      </c>
      <c r="N2058" t="s">
        <v>374</v>
      </c>
    </row>
    <row r="2059" spans="12:14" x14ac:dyDescent="0.25">
      <c r="L2059" t="s">
        <v>3486</v>
      </c>
      <c r="M2059" t="s">
        <v>55</v>
      </c>
      <c r="N2059" t="s">
        <v>3485</v>
      </c>
    </row>
    <row r="2060" spans="12:14" x14ac:dyDescent="0.25">
      <c r="L2060" t="s">
        <v>3488</v>
      </c>
      <c r="M2060" t="s">
        <v>55</v>
      </c>
      <c r="N2060" t="s">
        <v>3487</v>
      </c>
    </row>
    <row r="2061" spans="12:14" x14ac:dyDescent="0.25">
      <c r="L2061" t="s">
        <v>3490</v>
      </c>
      <c r="M2061" t="s">
        <v>55</v>
      </c>
      <c r="N2061" t="s">
        <v>3489</v>
      </c>
    </row>
    <row r="2062" spans="12:14" x14ac:dyDescent="0.25">
      <c r="L2062" t="s">
        <v>3491</v>
      </c>
      <c r="M2062" t="s">
        <v>55</v>
      </c>
      <c r="N2062" t="s">
        <v>87</v>
      </c>
    </row>
    <row r="2063" spans="12:14" x14ac:dyDescent="0.25">
      <c r="L2063" t="s">
        <v>3492</v>
      </c>
      <c r="M2063" t="s">
        <v>55</v>
      </c>
      <c r="N2063" t="s">
        <v>3144</v>
      </c>
    </row>
    <row r="2064" spans="12:14" x14ac:dyDescent="0.25">
      <c r="L2064" t="s">
        <v>3493</v>
      </c>
      <c r="M2064" t="s">
        <v>55</v>
      </c>
      <c r="N2064" t="s">
        <v>706</v>
      </c>
    </row>
    <row r="2065" spans="12:14" x14ac:dyDescent="0.25">
      <c r="L2065" t="s">
        <v>3494</v>
      </c>
      <c r="M2065" t="s">
        <v>55</v>
      </c>
      <c r="N2065" t="s">
        <v>189</v>
      </c>
    </row>
    <row r="2066" spans="12:14" x14ac:dyDescent="0.25">
      <c r="L2066" t="s">
        <v>3495</v>
      </c>
      <c r="M2066" t="s">
        <v>55</v>
      </c>
      <c r="N2066" t="s">
        <v>191</v>
      </c>
    </row>
    <row r="2067" spans="12:14" x14ac:dyDescent="0.25">
      <c r="L2067" t="s">
        <v>3496</v>
      </c>
      <c r="M2067" t="s">
        <v>55</v>
      </c>
      <c r="N2067" t="s">
        <v>388</v>
      </c>
    </row>
    <row r="2068" spans="12:14" x14ac:dyDescent="0.25">
      <c r="L2068" t="s">
        <v>3498</v>
      </c>
      <c r="M2068" t="s">
        <v>55</v>
      </c>
      <c r="N2068" t="s">
        <v>3497</v>
      </c>
    </row>
    <row r="2069" spans="12:14" x14ac:dyDescent="0.25">
      <c r="L2069" t="s">
        <v>3500</v>
      </c>
      <c r="M2069" t="s">
        <v>55</v>
      </c>
      <c r="N2069" t="s">
        <v>3499</v>
      </c>
    </row>
    <row r="2070" spans="12:14" x14ac:dyDescent="0.25">
      <c r="L2070" t="s">
        <v>3501</v>
      </c>
      <c r="M2070" t="s">
        <v>55</v>
      </c>
      <c r="N2070" t="s">
        <v>195</v>
      </c>
    </row>
    <row r="2071" spans="12:14" x14ac:dyDescent="0.25">
      <c r="L2071" t="s">
        <v>3503</v>
      </c>
      <c r="M2071" t="s">
        <v>55</v>
      </c>
      <c r="N2071" t="s">
        <v>3502</v>
      </c>
    </row>
    <row r="2072" spans="12:14" x14ac:dyDescent="0.25">
      <c r="L2072" t="s">
        <v>3504</v>
      </c>
      <c r="M2072" t="s">
        <v>55</v>
      </c>
      <c r="N2072" t="s">
        <v>771</v>
      </c>
    </row>
    <row r="2073" spans="12:14" x14ac:dyDescent="0.25">
      <c r="L2073" t="s">
        <v>3505</v>
      </c>
      <c r="M2073" t="s">
        <v>55</v>
      </c>
      <c r="N2073" t="s">
        <v>966</v>
      </c>
    </row>
    <row r="2074" spans="12:14" x14ac:dyDescent="0.25">
      <c r="L2074" t="s">
        <v>3506</v>
      </c>
      <c r="M2074" t="s">
        <v>55</v>
      </c>
      <c r="N2074" t="s">
        <v>1249</v>
      </c>
    </row>
    <row r="2075" spans="12:14" x14ac:dyDescent="0.25">
      <c r="L2075" t="s">
        <v>3507</v>
      </c>
      <c r="M2075" t="s">
        <v>55</v>
      </c>
      <c r="N2075" t="s">
        <v>1393</v>
      </c>
    </row>
    <row r="2076" spans="12:14" x14ac:dyDescent="0.25">
      <c r="L2076" t="s">
        <v>3508</v>
      </c>
      <c r="M2076" t="s">
        <v>55</v>
      </c>
      <c r="N2076" t="s">
        <v>199</v>
      </c>
    </row>
    <row r="2077" spans="12:14" x14ac:dyDescent="0.25">
      <c r="L2077" t="s">
        <v>3510</v>
      </c>
      <c r="M2077" t="s">
        <v>55</v>
      </c>
      <c r="N2077" t="s">
        <v>3509</v>
      </c>
    </row>
    <row r="2078" spans="12:14" x14ac:dyDescent="0.25">
      <c r="L2078" t="s">
        <v>3512</v>
      </c>
      <c r="M2078" t="s">
        <v>55</v>
      </c>
      <c r="N2078" t="s">
        <v>3511</v>
      </c>
    </row>
    <row r="2079" spans="12:14" x14ac:dyDescent="0.25">
      <c r="L2079" t="s">
        <v>3513</v>
      </c>
      <c r="M2079" t="s">
        <v>55</v>
      </c>
      <c r="N2079" t="s">
        <v>783</v>
      </c>
    </row>
    <row r="2080" spans="12:14" x14ac:dyDescent="0.25">
      <c r="L2080" t="s">
        <v>3514</v>
      </c>
      <c r="M2080" t="s">
        <v>55</v>
      </c>
      <c r="N2080" t="s">
        <v>2247</v>
      </c>
    </row>
    <row r="2081" spans="12:14" x14ac:dyDescent="0.25">
      <c r="L2081" t="s">
        <v>3515</v>
      </c>
      <c r="M2081" t="s">
        <v>55</v>
      </c>
      <c r="N2081" t="s">
        <v>203</v>
      </c>
    </row>
    <row r="2082" spans="12:14" x14ac:dyDescent="0.25">
      <c r="L2082" t="s">
        <v>3516</v>
      </c>
      <c r="M2082" t="s">
        <v>55</v>
      </c>
      <c r="N2082" t="s">
        <v>205</v>
      </c>
    </row>
    <row r="2083" spans="12:14" x14ac:dyDescent="0.25">
      <c r="L2083" t="s">
        <v>3517</v>
      </c>
      <c r="M2083" t="s">
        <v>55</v>
      </c>
      <c r="N2083" t="s">
        <v>1270</v>
      </c>
    </row>
    <row r="2084" spans="12:14" x14ac:dyDescent="0.25">
      <c r="L2084" t="s">
        <v>3518</v>
      </c>
      <c r="M2084" t="s">
        <v>55</v>
      </c>
      <c r="N2084" t="s">
        <v>507</v>
      </c>
    </row>
    <row r="2085" spans="12:14" x14ac:dyDescent="0.25">
      <c r="L2085" t="s">
        <v>3519</v>
      </c>
      <c r="M2085" t="s">
        <v>55</v>
      </c>
      <c r="N2085" t="s">
        <v>211</v>
      </c>
    </row>
    <row r="2086" spans="12:14" x14ac:dyDescent="0.25">
      <c r="L2086" t="s">
        <v>3521</v>
      </c>
      <c r="M2086" t="s">
        <v>55</v>
      </c>
      <c r="N2086" t="s">
        <v>3520</v>
      </c>
    </row>
    <row r="2087" spans="12:14" x14ac:dyDescent="0.25">
      <c r="L2087" t="s">
        <v>3522</v>
      </c>
      <c r="M2087" t="s">
        <v>55</v>
      </c>
      <c r="N2087" t="s">
        <v>417</v>
      </c>
    </row>
    <row r="2088" spans="12:14" x14ac:dyDescent="0.25">
      <c r="L2088" t="s">
        <v>3524</v>
      </c>
      <c r="M2088" t="s">
        <v>55</v>
      </c>
      <c r="N2088" t="s">
        <v>3523</v>
      </c>
    </row>
    <row r="2089" spans="12:14" x14ac:dyDescent="0.25">
      <c r="L2089" t="s">
        <v>3525</v>
      </c>
      <c r="M2089" t="s">
        <v>55</v>
      </c>
      <c r="N2089" t="s">
        <v>1565</v>
      </c>
    </row>
    <row r="2090" spans="12:14" x14ac:dyDescent="0.25">
      <c r="L2090" t="s">
        <v>3526</v>
      </c>
      <c r="M2090" t="s">
        <v>55</v>
      </c>
      <c r="N2090" t="s">
        <v>221</v>
      </c>
    </row>
    <row r="2091" spans="12:14" x14ac:dyDescent="0.25">
      <c r="L2091" t="s">
        <v>3528</v>
      </c>
      <c r="M2091" t="s">
        <v>55</v>
      </c>
      <c r="N2091" t="s">
        <v>3527</v>
      </c>
    </row>
    <row r="2092" spans="12:14" x14ac:dyDescent="0.25">
      <c r="L2092" t="s">
        <v>3529</v>
      </c>
      <c r="M2092" t="s">
        <v>55</v>
      </c>
      <c r="N2092" t="s">
        <v>225</v>
      </c>
    </row>
    <row r="2093" spans="12:14" x14ac:dyDescent="0.25">
      <c r="L2093" t="s">
        <v>3531</v>
      </c>
      <c r="M2093" t="s">
        <v>55</v>
      </c>
      <c r="N2093" t="s">
        <v>3530</v>
      </c>
    </row>
    <row r="2094" spans="12:14" x14ac:dyDescent="0.25">
      <c r="L2094" t="s">
        <v>3533</v>
      </c>
      <c r="M2094" t="s">
        <v>55</v>
      </c>
      <c r="N2094" t="s">
        <v>3532</v>
      </c>
    </row>
    <row r="2095" spans="12:14" x14ac:dyDescent="0.25">
      <c r="L2095" t="s">
        <v>3534</v>
      </c>
      <c r="M2095" t="s">
        <v>55</v>
      </c>
      <c r="N2095" t="s">
        <v>1298</v>
      </c>
    </row>
    <row r="2096" spans="12:14" x14ac:dyDescent="0.25">
      <c r="L2096" t="s">
        <v>3535</v>
      </c>
      <c r="M2096" t="s">
        <v>55</v>
      </c>
      <c r="N2096" t="s">
        <v>1422</v>
      </c>
    </row>
    <row r="2097" spans="12:14" x14ac:dyDescent="0.25">
      <c r="L2097" t="s">
        <v>3536</v>
      </c>
      <c r="M2097" t="s">
        <v>55</v>
      </c>
      <c r="N2097" t="s">
        <v>231</v>
      </c>
    </row>
    <row r="2098" spans="12:14" x14ac:dyDescent="0.25">
      <c r="L2098" t="s">
        <v>3537</v>
      </c>
      <c r="M2098" t="s">
        <v>55</v>
      </c>
      <c r="N2098" t="s">
        <v>233</v>
      </c>
    </row>
    <row r="2099" spans="12:14" x14ac:dyDescent="0.25">
      <c r="L2099" t="s">
        <v>3538</v>
      </c>
      <c r="M2099" t="s">
        <v>55</v>
      </c>
      <c r="N2099" t="s">
        <v>235</v>
      </c>
    </row>
    <row r="2100" spans="12:14" x14ac:dyDescent="0.25">
      <c r="L2100" t="s">
        <v>3540</v>
      </c>
      <c r="M2100" t="s">
        <v>55</v>
      </c>
      <c r="N2100" t="s">
        <v>3539</v>
      </c>
    </row>
    <row r="2101" spans="12:14" x14ac:dyDescent="0.25">
      <c r="L2101" t="s">
        <v>3542</v>
      </c>
      <c r="M2101" t="s">
        <v>55</v>
      </c>
      <c r="N2101" t="s">
        <v>3541</v>
      </c>
    </row>
    <row r="2102" spans="12:14" x14ac:dyDescent="0.25">
      <c r="L2102" t="s">
        <v>3543</v>
      </c>
      <c r="M2102" t="s">
        <v>55</v>
      </c>
      <c r="N2102" t="s">
        <v>1428</v>
      </c>
    </row>
    <row r="2103" spans="12:14" x14ac:dyDescent="0.25">
      <c r="L2103" t="s">
        <v>3544</v>
      </c>
      <c r="M2103" t="s">
        <v>55</v>
      </c>
      <c r="N2103" t="s">
        <v>1740</v>
      </c>
    </row>
    <row r="2104" spans="12:14" x14ac:dyDescent="0.25">
      <c r="L2104" t="s">
        <v>3545</v>
      </c>
      <c r="M2104" t="s">
        <v>55</v>
      </c>
      <c r="N2104" t="s">
        <v>1028</v>
      </c>
    </row>
    <row r="2105" spans="12:14" x14ac:dyDescent="0.25">
      <c r="L2105" t="s">
        <v>3546</v>
      </c>
      <c r="M2105" t="s">
        <v>55</v>
      </c>
      <c r="N2105" t="s">
        <v>237</v>
      </c>
    </row>
    <row r="2106" spans="12:14" x14ac:dyDescent="0.25">
      <c r="L2106" t="s">
        <v>3548</v>
      </c>
      <c r="M2106" t="s">
        <v>55</v>
      </c>
      <c r="N2106" t="s">
        <v>3547</v>
      </c>
    </row>
    <row r="2107" spans="12:14" x14ac:dyDescent="0.25">
      <c r="L2107" t="s">
        <v>3549</v>
      </c>
      <c r="M2107" t="s">
        <v>55</v>
      </c>
      <c r="N2107" t="s">
        <v>241</v>
      </c>
    </row>
    <row r="2108" spans="12:14" x14ac:dyDescent="0.25">
      <c r="L2108" t="s">
        <v>3551</v>
      </c>
      <c r="M2108" t="s">
        <v>55</v>
      </c>
      <c r="N2108" t="s">
        <v>3550</v>
      </c>
    </row>
    <row r="2109" spans="12:14" x14ac:dyDescent="0.25">
      <c r="L2109" t="s">
        <v>3553</v>
      </c>
      <c r="M2109" t="s">
        <v>55</v>
      </c>
      <c r="N2109" t="s">
        <v>3552</v>
      </c>
    </row>
    <row r="2110" spans="12:14" x14ac:dyDescent="0.25">
      <c r="L2110" t="s">
        <v>3554</v>
      </c>
      <c r="M2110" t="s">
        <v>55</v>
      </c>
      <c r="N2110" t="s">
        <v>821</v>
      </c>
    </row>
    <row r="2111" spans="12:14" x14ac:dyDescent="0.25">
      <c r="L2111" t="s">
        <v>3555</v>
      </c>
      <c r="M2111" t="s">
        <v>55</v>
      </c>
      <c r="N2111" t="s">
        <v>1317</v>
      </c>
    </row>
    <row r="2112" spans="12:14" x14ac:dyDescent="0.25">
      <c r="L2112" t="s">
        <v>3557</v>
      </c>
      <c r="M2112" t="s">
        <v>55</v>
      </c>
      <c r="N2112" t="s">
        <v>3556</v>
      </c>
    </row>
    <row r="2113" spans="12:14" x14ac:dyDescent="0.25">
      <c r="L2113" t="s">
        <v>3559</v>
      </c>
      <c r="M2113" t="s">
        <v>55</v>
      </c>
      <c r="N2113" t="s">
        <v>3558</v>
      </c>
    </row>
    <row r="2114" spans="12:14" x14ac:dyDescent="0.25">
      <c r="L2114" t="s">
        <v>3561</v>
      </c>
      <c r="M2114" t="s">
        <v>55</v>
      </c>
      <c r="N2114" t="s">
        <v>3560</v>
      </c>
    </row>
    <row r="2115" spans="12:14" x14ac:dyDescent="0.25">
      <c r="L2115" t="s">
        <v>3562</v>
      </c>
      <c r="M2115" t="s">
        <v>55</v>
      </c>
      <c r="N2115" t="s">
        <v>3193</v>
      </c>
    </row>
    <row r="2116" spans="12:14" x14ac:dyDescent="0.25">
      <c r="L2116" t="s">
        <v>3563</v>
      </c>
      <c r="M2116" t="s">
        <v>55</v>
      </c>
      <c r="N2116" t="s">
        <v>249</v>
      </c>
    </row>
    <row r="2117" spans="12:14" x14ac:dyDescent="0.25">
      <c r="L2117" t="s">
        <v>3564</v>
      </c>
      <c r="M2117" t="s">
        <v>55</v>
      </c>
      <c r="N2117" t="s">
        <v>1329</v>
      </c>
    </row>
    <row r="2118" spans="12:14" x14ac:dyDescent="0.25">
      <c r="L2118" t="s">
        <v>3565</v>
      </c>
      <c r="M2118" t="s">
        <v>55</v>
      </c>
      <c r="N2118" t="s">
        <v>698</v>
      </c>
    </row>
    <row r="2119" spans="12:14" x14ac:dyDescent="0.25">
      <c r="L2119" t="s">
        <v>3567</v>
      </c>
      <c r="M2119" t="s">
        <v>55</v>
      </c>
      <c r="N2119" t="s">
        <v>3566</v>
      </c>
    </row>
    <row r="2120" spans="12:14" x14ac:dyDescent="0.25">
      <c r="L2120" t="s">
        <v>3569</v>
      </c>
      <c r="M2120" t="s">
        <v>55</v>
      </c>
      <c r="N2120" t="s">
        <v>3568</v>
      </c>
    </row>
    <row r="2121" spans="12:14" x14ac:dyDescent="0.25">
      <c r="L2121" t="s">
        <v>3570</v>
      </c>
      <c r="M2121" t="s">
        <v>55</v>
      </c>
      <c r="N2121" t="s">
        <v>464</v>
      </c>
    </row>
    <row r="2122" spans="12:14" x14ac:dyDescent="0.25">
      <c r="L2122" t="s">
        <v>3572</v>
      </c>
      <c r="M2122" t="s">
        <v>55</v>
      </c>
      <c r="N2122" t="s">
        <v>3571</v>
      </c>
    </row>
    <row r="2123" spans="12:14" x14ac:dyDescent="0.25">
      <c r="L2123" t="s">
        <v>3574</v>
      </c>
      <c r="M2123" t="s">
        <v>55</v>
      </c>
      <c r="N2123" t="s">
        <v>3573</v>
      </c>
    </row>
    <row r="2124" spans="12:14" x14ac:dyDescent="0.25">
      <c r="L2124" t="s">
        <v>3575</v>
      </c>
      <c r="M2124" t="s">
        <v>55</v>
      </c>
      <c r="N2124" t="s">
        <v>1094</v>
      </c>
    </row>
    <row r="2125" spans="12:14" x14ac:dyDescent="0.25">
      <c r="L2125" t="s">
        <v>3576</v>
      </c>
      <c r="M2125" t="s">
        <v>55</v>
      </c>
      <c r="N2125" t="s">
        <v>126</v>
      </c>
    </row>
    <row r="2126" spans="12:14" x14ac:dyDescent="0.25">
      <c r="L2126" t="s">
        <v>3577</v>
      </c>
      <c r="M2126" t="s">
        <v>55</v>
      </c>
      <c r="N2126" t="s">
        <v>1097</v>
      </c>
    </row>
    <row r="2127" spans="12:14" x14ac:dyDescent="0.25">
      <c r="L2127" t="s">
        <v>3578</v>
      </c>
      <c r="M2127" t="s">
        <v>55</v>
      </c>
      <c r="N2127" t="s">
        <v>3458</v>
      </c>
    </row>
    <row r="2128" spans="12:14" x14ac:dyDescent="0.25">
      <c r="L2128" t="s">
        <v>3580</v>
      </c>
      <c r="M2128" t="s">
        <v>55</v>
      </c>
      <c r="N2128" t="s">
        <v>3579</v>
      </c>
    </row>
    <row r="2129" spans="12:14" x14ac:dyDescent="0.25">
      <c r="L2129" t="s">
        <v>3582</v>
      </c>
      <c r="M2129" t="s">
        <v>55</v>
      </c>
      <c r="N2129" t="s">
        <v>3581</v>
      </c>
    </row>
    <row r="2130" spans="12:14" x14ac:dyDescent="0.25">
      <c r="L2130" t="s">
        <v>3583</v>
      </c>
      <c r="M2130" t="s">
        <v>56</v>
      </c>
      <c r="N2130" t="s">
        <v>1485</v>
      </c>
    </row>
    <row r="2131" spans="12:14" x14ac:dyDescent="0.25">
      <c r="L2131" t="s">
        <v>3585</v>
      </c>
      <c r="M2131" t="s">
        <v>56</v>
      </c>
      <c r="N2131" t="s">
        <v>3584</v>
      </c>
    </row>
    <row r="2132" spans="12:14" x14ac:dyDescent="0.25">
      <c r="L2132" t="s">
        <v>3587</v>
      </c>
      <c r="M2132" t="s">
        <v>56</v>
      </c>
      <c r="N2132" t="s">
        <v>3586</v>
      </c>
    </row>
    <row r="2133" spans="12:14" x14ac:dyDescent="0.25">
      <c r="L2133" t="s">
        <v>3589</v>
      </c>
      <c r="M2133" t="s">
        <v>56</v>
      </c>
      <c r="N2133" t="s">
        <v>3588</v>
      </c>
    </row>
    <row r="2134" spans="12:14" x14ac:dyDescent="0.25">
      <c r="L2134" t="s">
        <v>3591</v>
      </c>
      <c r="M2134" t="s">
        <v>56</v>
      </c>
      <c r="N2134" t="s">
        <v>3590</v>
      </c>
    </row>
    <row r="2135" spans="12:14" x14ac:dyDescent="0.25">
      <c r="L2135" t="s">
        <v>3592</v>
      </c>
      <c r="M2135" t="s">
        <v>56</v>
      </c>
      <c r="N2135" t="s">
        <v>1133</v>
      </c>
    </row>
    <row r="2136" spans="12:14" x14ac:dyDescent="0.25">
      <c r="L2136" t="s">
        <v>3593</v>
      </c>
      <c r="M2136" t="s">
        <v>56</v>
      </c>
      <c r="N2136" t="s">
        <v>871</v>
      </c>
    </row>
    <row r="2137" spans="12:14" x14ac:dyDescent="0.25">
      <c r="L2137" t="s">
        <v>3595</v>
      </c>
      <c r="M2137" t="s">
        <v>56</v>
      </c>
      <c r="N2137" t="s">
        <v>3594</v>
      </c>
    </row>
    <row r="2138" spans="12:14" x14ac:dyDescent="0.25">
      <c r="L2138" t="s">
        <v>3597</v>
      </c>
      <c r="M2138" t="s">
        <v>56</v>
      </c>
      <c r="N2138" t="s">
        <v>3596</v>
      </c>
    </row>
    <row r="2139" spans="12:14" x14ac:dyDescent="0.25">
      <c r="L2139" t="s">
        <v>3598</v>
      </c>
      <c r="M2139" t="s">
        <v>56</v>
      </c>
      <c r="N2139" t="s">
        <v>1835</v>
      </c>
    </row>
    <row r="2140" spans="12:14" x14ac:dyDescent="0.25">
      <c r="L2140" t="s">
        <v>3599</v>
      </c>
      <c r="M2140" t="s">
        <v>56</v>
      </c>
      <c r="N2140" t="s">
        <v>151</v>
      </c>
    </row>
    <row r="2141" spans="12:14" x14ac:dyDescent="0.25">
      <c r="L2141" t="s">
        <v>3600</v>
      </c>
      <c r="M2141" t="s">
        <v>56</v>
      </c>
      <c r="N2141" t="s">
        <v>155</v>
      </c>
    </row>
    <row r="2142" spans="12:14" x14ac:dyDescent="0.25">
      <c r="L2142" t="s">
        <v>3602</v>
      </c>
      <c r="M2142" t="s">
        <v>56</v>
      </c>
      <c r="N2142" t="s">
        <v>3601</v>
      </c>
    </row>
    <row r="2143" spans="12:14" x14ac:dyDescent="0.25">
      <c r="L2143" t="s">
        <v>3603</v>
      </c>
      <c r="M2143" t="s">
        <v>56</v>
      </c>
      <c r="N2143" t="s">
        <v>366</v>
      </c>
    </row>
    <row r="2144" spans="12:14" x14ac:dyDescent="0.25">
      <c r="L2144" t="s">
        <v>3605</v>
      </c>
      <c r="M2144" t="s">
        <v>56</v>
      </c>
      <c r="N2144" t="s">
        <v>3604</v>
      </c>
    </row>
    <row r="2145" spans="12:14" x14ac:dyDescent="0.25">
      <c r="L2145" t="s">
        <v>3606</v>
      </c>
      <c r="M2145" t="s">
        <v>56</v>
      </c>
      <c r="N2145" t="s">
        <v>1653</v>
      </c>
    </row>
    <row r="2146" spans="12:14" x14ac:dyDescent="0.25">
      <c r="L2146" t="s">
        <v>3608</v>
      </c>
      <c r="M2146" t="s">
        <v>56</v>
      </c>
      <c r="N2146" t="s">
        <v>3607</v>
      </c>
    </row>
    <row r="2147" spans="12:14" x14ac:dyDescent="0.25">
      <c r="L2147" t="s">
        <v>3610</v>
      </c>
      <c r="M2147" t="s">
        <v>56</v>
      </c>
      <c r="N2147" t="s">
        <v>3609</v>
      </c>
    </row>
    <row r="2148" spans="12:14" x14ac:dyDescent="0.25">
      <c r="L2148" t="s">
        <v>3612</v>
      </c>
      <c r="M2148" t="s">
        <v>56</v>
      </c>
      <c r="N2148" t="s">
        <v>3611</v>
      </c>
    </row>
    <row r="2149" spans="12:14" x14ac:dyDescent="0.25">
      <c r="L2149" t="s">
        <v>3613</v>
      </c>
      <c r="M2149" t="s">
        <v>56</v>
      </c>
      <c r="N2149" t="s">
        <v>615</v>
      </c>
    </row>
    <row r="2150" spans="12:14" x14ac:dyDescent="0.25">
      <c r="L2150" t="s">
        <v>3614</v>
      </c>
      <c r="M2150" t="s">
        <v>56</v>
      </c>
      <c r="N2150" t="s">
        <v>87</v>
      </c>
    </row>
    <row r="2151" spans="12:14" x14ac:dyDescent="0.25">
      <c r="L2151" t="s">
        <v>3616</v>
      </c>
      <c r="M2151" t="s">
        <v>56</v>
      </c>
      <c r="N2151" t="s">
        <v>3615</v>
      </c>
    </row>
    <row r="2152" spans="12:14" x14ac:dyDescent="0.25">
      <c r="L2152" t="s">
        <v>3617</v>
      </c>
      <c r="M2152" t="s">
        <v>56</v>
      </c>
      <c r="N2152" t="s">
        <v>1666</v>
      </c>
    </row>
    <row r="2153" spans="12:14" x14ac:dyDescent="0.25">
      <c r="L2153" t="s">
        <v>3618</v>
      </c>
      <c r="M2153" t="s">
        <v>56</v>
      </c>
      <c r="N2153" t="s">
        <v>633</v>
      </c>
    </row>
    <row r="2154" spans="12:14" x14ac:dyDescent="0.25">
      <c r="L2154" t="s">
        <v>3620</v>
      </c>
      <c r="M2154" t="s">
        <v>56</v>
      </c>
      <c r="N2154" t="s">
        <v>3619</v>
      </c>
    </row>
    <row r="2155" spans="12:14" x14ac:dyDescent="0.25">
      <c r="L2155" t="s">
        <v>3621</v>
      </c>
      <c r="M2155" t="s">
        <v>56</v>
      </c>
      <c r="N2155" t="s">
        <v>957</v>
      </c>
    </row>
    <row r="2156" spans="12:14" x14ac:dyDescent="0.25">
      <c r="L2156" t="s">
        <v>3622</v>
      </c>
      <c r="M2156" t="s">
        <v>56</v>
      </c>
      <c r="N2156" t="s">
        <v>392</v>
      </c>
    </row>
    <row r="2157" spans="12:14" x14ac:dyDescent="0.25">
      <c r="L2157" t="s">
        <v>3624</v>
      </c>
      <c r="M2157" t="s">
        <v>56</v>
      </c>
      <c r="N2157" t="s">
        <v>3623</v>
      </c>
    </row>
    <row r="2158" spans="12:14" x14ac:dyDescent="0.25">
      <c r="L2158" t="s">
        <v>3626</v>
      </c>
      <c r="M2158" t="s">
        <v>56</v>
      </c>
      <c r="N2158" t="s">
        <v>3625</v>
      </c>
    </row>
    <row r="2159" spans="12:14" x14ac:dyDescent="0.25">
      <c r="L2159" t="s">
        <v>3627</v>
      </c>
      <c r="M2159" t="s">
        <v>56</v>
      </c>
      <c r="N2159" t="s">
        <v>1687</v>
      </c>
    </row>
    <row r="2160" spans="12:14" x14ac:dyDescent="0.25">
      <c r="L2160" t="s">
        <v>3628</v>
      </c>
      <c r="M2160" t="s">
        <v>56</v>
      </c>
      <c r="N2160" t="s">
        <v>1691</v>
      </c>
    </row>
    <row r="2161" spans="12:14" x14ac:dyDescent="0.25">
      <c r="L2161" t="s">
        <v>3630</v>
      </c>
      <c r="M2161" t="s">
        <v>56</v>
      </c>
      <c r="N2161" t="s">
        <v>3629</v>
      </c>
    </row>
    <row r="2162" spans="12:14" x14ac:dyDescent="0.25">
      <c r="L2162" t="s">
        <v>3631</v>
      </c>
      <c r="M2162" t="s">
        <v>56</v>
      </c>
      <c r="N2162" t="s">
        <v>203</v>
      </c>
    </row>
    <row r="2163" spans="12:14" x14ac:dyDescent="0.25">
      <c r="L2163" t="s">
        <v>3632</v>
      </c>
      <c r="M2163" t="s">
        <v>56</v>
      </c>
      <c r="N2163" t="s">
        <v>205</v>
      </c>
    </row>
    <row r="2164" spans="12:14" x14ac:dyDescent="0.25">
      <c r="L2164" t="s">
        <v>3633</v>
      </c>
      <c r="M2164" t="s">
        <v>56</v>
      </c>
      <c r="N2164" t="s">
        <v>3297</v>
      </c>
    </row>
    <row r="2165" spans="12:14" x14ac:dyDescent="0.25">
      <c r="L2165" t="s">
        <v>3635</v>
      </c>
      <c r="M2165" t="s">
        <v>56</v>
      </c>
      <c r="N2165" t="s">
        <v>3634</v>
      </c>
    </row>
    <row r="2166" spans="12:14" x14ac:dyDescent="0.25">
      <c r="L2166" t="s">
        <v>3637</v>
      </c>
      <c r="M2166" t="s">
        <v>56</v>
      </c>
      <c r="N2166" t="s">
        <v>3636</v>
      </c>
    </row>
    <row r="2167" spans="12:14" x14ac:dyDescent="0.25">
      <c r="L2167" t="s">
        <v>3638</v>
      </c>
      <c r="M2167" t="s">
        <v>56</v>
      </c>
      <c r="N2167" t="s">
        <v>647</v>
      </c>
    </row>
    <row r="2168" spans="12:14" x14ac:dyDescent="0.25">
      <c r="L2168" t="s">
        <v>3640</v>
      </c>
      <c r="M2168" t="s">
        <v>56</v>
      </c>
      <c r="N2168" t="s">
        <v>3639</v>
      </c>
    </row>
    <row r="2169" spans="12:14" x14ac:dyDescent="0.25">
      <c r="L2169" t="s">
        <v>3642</v>
      </c>
      <c r="M2169" t="s">
        <v>56</v>
      </c>
      <c r="N2169" t="s">
        <v>3641</v>
      </c>
    </row>
    <row r="2170" spans="12:14" x14ac:dyDescent="0.25">
      <c r="L2170" t="s">
        <v>3643</v>
      </c>
      <c r="M2170" t="s">
        <v>56</v>
      </c>
      <c r="N2170" t="s">
        <v>413</v>
      </c>
    </row>
    <row r="2171" spans="12:14" x14ac:dyDescent="0.25">
      <c r="L2171" t="s">
        <v>3644</v>
      </c>
      <c r="M2171" t="s">
        <v>56</v>
      </c>
      <c r="N2171" t="s">
        <v>417</v>
      </c>
    </row>
    <row r="2172" spans="12:14" x14ac:dyDescent="0.25">
      <c r="L2172" t="s">
        <v>3646</v>
      </c>
      <c r="M2172" t="s">
        <v>56</v>
      </c>
      <c r="N2172" t="s">
        <v>3645</v>
      </c>
    </row>
    <row r="2173" spans="12:14" x14ac:dyDescent="0.25">
      <c r="L2173" t="s">
        <v>3648</v>
      </c>
      <c r="M2173" t="s">
        <v>56</v>
      </c>
      <c r="N2173" t="s">
        <v>3647</v>
      </c>
    </row>
    <row r="2174" spans="12:14" x14ac:dyDescent="0.25">
      <c r="L2174" t="s">
        <v>3650</v>
      </c>
      <c r="M2174" t="s">
        <v>56</v>
      </c>
      <c r="N2174" t="s">
        <v>3649</v>
      </c>
    </row>
    <row r="2175" spans="12:14" x14ac:dyDescent="0.25">
      <c r="L2175" t="s">
        <v>3651</v>
      </c>
      <c r="M2175" t="s">
        <v>56</v>
      </c>
      <c r="N2175" t="s">
        <v>1006</v>
      </c>
    </row>
    <row r="2176" spans="12:14" x14ac:dyDescent="0.25">
      <c r="L2176" t="s">
        <v>3653</v>
      </c>
      <c r="M2176" t="s">
        <v>56</v>
      </c>
      <c r="N2176" t="s">
        <v>3652</v>
      </c>
    </row>
    <row r="2177" spans="12:14" x14ac:dyDescent="0.25">
      <c r="L2177" t="s">
        <v>3654</v>
      </c>
      <c r="M2177" t="s">
        <v>56</v>
      </c>
      <c r="N2177" t="s">
        <v>227</v>
      </c>
    </row>
    <row r="2178" spans="12:14" x14ac:dyDescent="0.25">
      <c r="L2178" t="s">
        <v>3656</v>
      </c>
      <c r="M2178" t="s">
        <v>56</v>
      </c>
      <c r="N2178" t="s">
        <v>3655</v>
      </c>
    </row>
    <row r="2179" spans="12:14" x14ac:dyDescent="0.25">
      <c r="L2179" t="s">
        <v>3657</v>
      </c>
      <c r="M2179" t="s">
        <v>56</v>
      </c>
      <c r="N2179" t="s">
        <v>1019</v>
      </c>
    </row>
    <row r="2180" spans="12:14" x14ac:dyDescent="0.25">
      <c r="L2180" t="s">
        <v>3659</v>
      </c>
      <c r="M2180" t="s">
        <v>56</v>
      </c>
      <c r="N2180" t="s">
        <v>3658</v>
      </c>
    </row>
    <row r="2181" spans="12:14" x14ac:dyDescent="0.25">
      <c r="L2181" t="s">
        <v>3660</v>
      </c>
      <c r="M2181" t="s">
        <v>56</v>
      </c>
      <c r="N2181" t="s">
        <v>1428</v>
      </c>
    </row>
    <row r="2182" spans="12:14" x14ac:dyDescent="0.25">
      <c r="L2182" t="s">
        <v>3662</v>
      </c>
      <c r="M2182" t="s">
        <v>56</v>
      </c>
      <c r="N2182" t="s">
        <v>3661</v>
      </c>
    </row>
    <row r="2183" spans="12:14" x14ac:dyDescent="0.25">
      <c r="L2183" t="s">
        <v>3664</v>
      </c>
      <c r="M2183" t="s">
        <v>56</v>
      </c>
      <c r="N2183" t="s">
        <v>3663</v>
      </c>
    </row>
    <row r="2184" spans="12:14" x14ac:dyDescent="0.25">
      <c r="L2184" t="s">
        <v>3665</v>
      </c>
      <c r="M2184" t="s">
        <v>56</v>
      </c>
      <c r="N2184" t="s">
        <v>115</v>
      </c>
    </row>
    <row r="2185" spans="12:14" x14ac:dyDescent="0.25">
      <c r="L2185" t="s">
        <v>3667</v>
      </c>
      <c r="M2185" t="s">
        <v>56</v>
      </c>
      <c r="N2185" t="s">
        <v>3666</v>
      </c>
    </row>
    <row r="2186" spans="12:14" x14ac:dyDescent="0.25">
      <c r="L2186" t="s">
        <v>3668</v>
      </c>
      <c r="M2186" t="s">
        <v>56</v>
      </c>
      <c r="N2186" t="s">
        <v>1736</v>
      </c>
    </row>
    <row r="2187" spans="12:14" x14ac:dyDescent="0.25">
      <c r="L2187" t="s">
        <v>3669</v>
      </c>
      <c r="M2187" t="s">
        <v>56</v>
      </c>
      <c r="N2187" t="s">
        <v>1740</v>
      </c>
    </row>
    <row r="2188" spans="12:14" x14ac:dyDescent="0.25">
      <c r="L2188" t="s">
        <v>3670</v>
      </c>
      <c r="M2188" t="s">
        <v>56</v>
      </c>
      <c r="N2188" t="s">
        <v>1742</v>
      </c>
    </row>
    <row r="2189" spans="12:14" x14ac:dyDescent="0.25">
      <c r="L2189" t="s">
        <v>3672</v>
      </c>
      <c r="M2189" t="s">
        <v>56</v>
      </c>
      <c r="N2189" t="s">
        <v>3671</v>
      </c>
    </row>
    <row r="2190" spans="12:14" x14ac:dyDescent="0.25">
      <c r="L2190" t="s">
        <v>3674</v>
      </c>
      <c r="M2190" t="s">
        <v>56</v>
      </c>
      <c r="N2190" t="s">
        <v>3673</v>
      </c>
    </row>
    <row r="2191" spans="12:14" x14ac:dyDescent="0.25">
      <c r="L2191" t="s">
        <v>3675</v>
      </c>
      <c r="M2191" t="s">
        <v>56</v>
      </c>
      <c r="N2191" t="s">
        <v>2568</v>
      </c>
    </row>
    <row r="2192" spans="12:14" x14ac:dyDescent="0.25">
      <c r="L2192" t="s">
        <v>3676</v>
      </c>
      <c r="M2192" t="s">
        <v>56</v>
      </c>
      <c r="N2192" t="s">
        <v>1745</v>
      </c>
    </row>
    <row r="2193" spans="12:14" x14ac:dyDescent="0.25">
      <c r="L2193" t="s">
        <v>3678</v>
      </c>
      <c r="M2193" t="s">
        <v>56</v>
      </c>
      <c r="N2193" t="s">
        <v>3677</v>
      </c>
    </row>
    <row r="2194" spans="12:14" x14ac:dyDescent="0.25">
      <c r="L2194" t="s">
        <v>3680</v>
      </c>
      <c r="M2194" t="s">
        <v>56</v>
      </c>
      <c r="N2194" t="s">
        <v>3679</v>
      </c>
    </row>
    <row r="2195" spans="12:14" x14ac:dyDescent="0.25">
      <c r="L2195" t="s">
        <v>3682</v>
      </c>
      <c r="M2195" t="s">
        <v>56</v>
      </c>
      <c r="N2195" t="s">
        <v>3681</v>
      </c>
    </row>
    <row r="2196" spans="12:14" x14ac:dyDescent="0.25">
      <c r="L2196" t="s">
        <v>3683</v>
      </c>
      <c r="M2196" t="s">
        <v>56</v>
      </c>
      <c r="N2196" t="s">
        <v>831</v>
      </c>
    </row>
    <row r="2197" spans="12:14" x14ac:dyDescent="0.25">
      <c r="L2197" t="s">
        <v>3685</v>
      </c>
      <c r="M2197" t="s">
        <v>56</v>
      </c>
      <c r="N2197" t="s">
        <v>3684</v>
      </c>
    </row>
    <row r="2198" spans="12:14" x14ac:dyDescent="0.25">
      <c r="L2198" t="s">
        <v>3686</v>
      </c>
      <c r="M2198" t="s">
        <v>56</v>
      </c>
      <c r="N2198" t="s">
        <v>1055</v>
      </c>
    </row>
    <row r="2199" spans="12:14" x14ac:dyDescent="0.25">
      <c r="L2199" t="s">
        <v>3687</v>
      </c>
      <c r="M2199" t="s">
        <v>56</v>
      </c>
      <c r="N2199" t="s">
        <v>122</v>
      </c>
    </row>
    <row r="2200" spans="12:14" x14ac:dyDescent="0.25">
      <c r="L2200" t="s">
        <v>3689</v>
      </c>
      <c r="M2200" t="s">
        <v>56</v>
      </c>
      <c r="N2200" t="s">
        <v>3688</v>
      </c>
    </row>
    <row r="2201" spans="12:14" x14ac:dyDescent="0.25">
      <c r="L2201" t="s">
        <v>3691</v>
      </c>
      <c r="M2201" t="s">
        <v>56</v>
      </c>
      <c r="N2201" t="s">
        <v>3690</v>
      </c>
    </row>
    <row r="2202" spans="12:14" x14ac:dyDescent="0.25">
      <c r="L2202" t="s">
        <v>3693</v>
      </c>
      <c r="M2202" t="s">
        <v>56</v>
      </c>
      <c r="N2202" t="s">
        <v>3692</v>
      </c>
    </row>
    <row r="2203" spans="12:14" x14ac:dyDescent="0.25">
      <c r="L2203" t="s">
        <v>3694</v>
      </c>
      <c r="M2203" t="s">
        <v>56</v>
      </c>
      <c r="N2203" t="s">
        <v>126</v>
      </c>
    </row>
    <row r="2204" spans="12:14" x14ac:dyDescent="0.25">
      <c r="L2204" t="s">
        <v>3696</v>
      </c>
      <c r="M2204" t="s">
        <v>56</v>
      </c>
      <c r="N2204" t="s">
        <v>3695</v>
      </c>
    </row>
    <row r="2205" spans="12:14" x14ac:dyDescent="0.25">
      <c r="L2205" t="s">
        <v>3698</v>
      </c>
      <c r="M2205" t="s">
        <v>56</v>
      </c>
      <c r="N2205" t="s">
        <v>3697</v>
      </c>
    </row>
    <row r="2206" spans="12:14" x14ac:dyDescent="0.25">
      <c r="L2206" t="s">
        <v>3700</v>
      </c>
      <c r="M2206" t="s">
        <v>56</v>
      </c>
      <c r="N2206" t="s">
        <v>3699</v>
      </c>
    </row>
    <row r="2207" spans="12:14" x14ac:dyDescent="0.25">
      <c r="L2207" t="s">
        <v>3701</v>
      </c>
      <c r="M2207" t="s">
        <v>57</v>
      </c>
      <c r="N2207" t="s">
        <v>732</v>
      </c>
    </row>
    <row r="2208" spans="12:14" x14ac:dyDescent="0.25">
      <c r="L2208" t="s">
        <v>3702</v>
      </c>
      <c r="M2208" t="s">
        <v>57</v>
      </c>
      <c r="N2208" t="s">
        <v>351</v>
      </c>
    </row>
    <row r="2209" spans="12:14" x14ac:dyDescent="0.25">
      <c r="L2209" t="s">
        <v>3704</v>
      </c>
      <c r="M2209" t="s">
        <v>57</v>
      </c>
      <c r="N2209" t="s">
        <v>3703</v>
      </c>
    </row>
    <row r="2210" spans="12:14" x14ac:dyDescent="0.25">
      <c r="L2210" t="s">
        <v>3706</v>
      </c>
      <c r="M2210" t="s">
        <v>57</v>
      </c>
      <c r="N2210" t="s">
        <v>3705</v>
      </c>
    </row>
    <row r="2211" spans="12:14" x14ac:dyDescent="0.25">
      <c r="L2211" t="s">
        <v>3707</v>
      </c>
      <c r="M2211" t="s">
        <v>57</v>
      </c>
      <c r="N2211" t="s">
        <v>368</v>
      </c>
    </row>
    <row r="2212" spans="12:14" x14ac:dyDescent="0.25">
      <c r="L2212" t="s">
        <v>3708</v>
      </c>
      <c r="M2212" t="s">
        <v>57</v>
      </c>
      <c r="N2212" t="s">
        <v>3020</v>
      </c>
    </row>
    <row r="2213" spans="12:14" x14ac:dyDescent="0.25">
      <c r="L2213" t="s">
        <v>3710</v>
      </c>
      <c r="M2213" t="s">
        <v>57</v>
      </c>
      <c r="N2213" t="s">
        <v>3709</v>
      </c>
    </row>
    <row r="2214" spans="12:14" x14ac:dyDescent="0.25">
      <c r="L2214" t="s">
        <v>3711</v>
      </c>
      <c r="M2214" t="s">
        <v>57</v>
      </c>
      <c r="N2214" t="s">
        <v>3073</v>
      </c>
    </row>
    <row r="2215" spans="12:14" x14ac:dyDescent="0.25">
      <c r="L2215" t="s">
        <v>3713</v>
      </c>
      <c r="M2215" t="s">
        <v>57</v>
      </c>
      <c r="N2215" t="s">
        <v>3712</v>
      </c>
    </row>
    <row r="2216" spans="12:14" x14ac:dyDescent="0.25">
      <c r="L2216" t="s">
        <v>3714</v>
      </c>
      <c r="M2216" t="s">
        <v>57</v>
      </c>
      <c r="N2216" t="s">
        <v>623</v>
      </c>
    </row>
    <row r="2217" spans="12:14" x14ac:dyDescent="0.25">
      <c r="L2217" t="s">
        <v>3716</v>
      </c>
      <c r="M2217" t="s">
        <v>57</v>
      </c>
      <c r="N2217" t="s">
        <v>3715</v>
      </c>
    </row>
    <row r="2218" spans="12:14" x14ac:dyDescent="0.25">
      <c r="L2218" t="s">
        <v>3717</v>
      </c>
      <c r="M2218" t="s">
        <v>57</v>
      </c>
      <c r="N2218" t="s">
        <v>392</v>
      </c>
    </row>
    <row r="2219" spans="12:14" x14ac:dyDescent="0.25">
      <c r="L2219" t="s">
        <v>3719</v>
      </c>
      <c r="M2219" t="s">
        <v>57</v>
      </c>
      <c r="N2219" t="s">
        <v>3718</v>
      </c>
    </row>
    <row r="2220" spans="12:14" x14ac:dyDescent="0.25">
      <c r="L2220" t="s">
        <v>3721</v>
      </c>
      <c r="M2220" t="s">
        <v>57</v>
      </c>
      <c r="N2220" t="s">
        <v>3720</v>
      </c>
    </row>
    <row r="2221" spans="12:14" x14ac:dyDescent="0.25">
      <c r="L2221" t="s">
        <v>3722</v>
      </c>
      <c r="M2221" t="s">
        <v>57</v>
      </c>
      <c r="N2221" t="s">
        <v>203</v>
      </c>
    </row>
    <row r="2222" spans="12:14" x14ac:dyDescent="0.25">
      <c r="L2222" t="s">
        <v>3723</v>
      </c>
      <c r="M2222" t="s">
        <v>57</v>
      </c>
      <c r="N2222" t="s">
        <v>205</v>
      </c>
    </row>
    <row r="2223" spans="12:14" x14ac:dyDescent="0.25">
      <c r="L2223" t="s">
        <v>3725</v>
      </c>
      <c r="M2223" t="s">
        <v>57</v>
      </c>
      <c r="N2223" t="s">
        <v>3724</v>
      </c>
    </row>
    <row r="2224" spans="12:14" x14ac:dyDescent="0.25">
      <c r="L2224" t="s">
        <v>3727</v>
      </c>
      <c r="M2224" t="s">
        <v>57</v>
      </c>
      <c r="N2224" t="s">
        <v>3726</v>
      </c>
    </row>
    <row r="2225" spans="12:14" x14ac:dyDescent="0.25">
      <c r="L2225" t="s">
        <v>3728</v>
      </c>
      <c r="M2225" t="s">
        <v>57</v>
      </c>
      <c r="N2225" t="s">
        <v>507</v>
      </c>
    </row>
    <row r="2226" spans="12:14" x14ac:dyDescent="0.25">
      <c r="L2226" t="s">
        <v>3729</v>
      </c>
      <c r="M2226" t="s">
        <v>57</v>
      </c>
      <c r="N2226" t="s">
        <v>1707</v>
      </c>
    </row>
    <row r="2227" spans="12:14" x14ac:dyDescent="0.25">
      <c r="L2227" t="s">
        <v>3730</v>
      </c>
      <c r="M2227" t="s">
        <v>57</v>
      </c>
      <c r="N2227" t="s">
        <v>413</v>
      </c>
    </row>
    <row r="2228" spans="12:14" x14ac:dyDescent="0.25">
      <c r="L2228" t="s">
        <v>3731</v>
      </c>
      <c r="M2228" t="s">
        <v>57</v>
      </c>
      <c r="N2228" t="s">
        <v>1561</v>
      </c>
    </row>
    <row r="2229" spans="12:14" x14ac:dyDescent="0.25">
      <c r="L2229" t="s">
        <v>3733</v>
      </c>
      <c r="M2229" t="s">
        <v>57</v>
      </c>
      <c r="N2229" t="s">
        <v>3732</v>
      </c>
    </row>
    <row r="2230" spans="12:14" x14ac:dyDescent="0.25">
      <c r="L2230" t="s">
        <v>3734</v>
      </c>
      <c r="M2230" t="s">
        <v>57</v>
      </c>
      <c r="N2230" t="s">
        <v>225</v>
      </c>
    </row>
    <row r="2231" spans="12:14" x14ac:dyDescent="0.25">
      <c r="L2231" t="s">
        <v>3735</v>
      </c>
      <c r="M2231" t="s">
        <v>57</v>
      </c>
      <c r="N2231" t="s">
        <v>3539</v>
      </c>
    </row>
    <row r="2232" spans="12:14" x14ac:dyDescent="0.25">
      <c r="L2232" t="s">
        <v>3737</v>
      </c>
      <c r="M2232" t="s">
        <v>57</v>
      </c>
      <c r="N2232" t="s">
        <v>3736</v>
      </c>
    </row>
    <row r="2233" spans="12:14" x14ac:dyDescent="0.25">
      <c r="L2233" t="s">
        <v>3738</v>
      </c>
      <c r="M2233" t="s">
        <v>57</v>
      </c>
      <c r="N2233" t="s">
        <v>439</v>
      </c>
    </row>
    <row r="2234" spans="12:14" x14ac:dyDescent="0.25">
      <c r="L2234" t="s">
        <v>3739</v>
      </c>
      <c r="M2234" t="s">
        <v>57</v>
      </c>
      <c r="N2234" t="s">
        <v>1772</v>
      </c>
    </row>
    <row r="2235" spans="12:14" x14ac:dyDescent="0.25">
      <c r="L2235" t="s">
        <v>3741</v>
      </c>
      <c r="M2235" t="s">
        <v>57</v>
      </c>
      <c r="N2235" t="s">
        <v>3740</v>
      </c>
    </row>
    <row r="2236" spans="12:14" x14ac:dyDescent="0.25">
      <c r="L2236" t="s">
        <v>3743</v>
      </c>
      <c r="M2236" t="s">
        <v>57</v>
      </c>
      <c r="N2236" t="s">
        <v>3742</v>
      </c>
    </row>
    <row r="2237" spans="12:14" x14ac:dyDescent="0.25">
      <c r="L2237" t="s">
        <v>3744</v>
      </c>
      <c r="M2237" t="s">
        <v>57</v>
      </c>
      <c r="N2237" t="s">
        <v>464</v>
      </c>
    </row>
    <row r="2238" spans="12:14" x14ac:dyDescent="0.25">
      <c r="L2238" t="s">
        <v>3746</v>
      </c>
      <c r="M2238" t="s">
        <v>57</v>
      </c>
      <c r="N2238" t="s">
        <v>3745</v>
      </c>
    </row>
    <row r="2239" spans="12:14" x14ac:dyDescent="0.25">
      <c r="L2239" t="s">
        <v>3748</v>
      </c>
      <c r="M2239" t="s">
        <v>57</v>
      </c>
      <c r="N2239" t="s">
        <v>3747</v>
      </c>
    </row>
    <row r="2240" spans="12:14" x14ac:dyDescent="0.25">
      <c r="L2240" t="s">
        <v>3749</v>
      </c>
      <c r="M2240" t="s">
        <v>57</v>
      </c>
      <c r="N2240" t="s">
        <v>126</v>
      </c>
    </row>
    <row r="2241" spans="12:14" x14ac:dyDescent="0.25">
      <c r="L2241" t="s">
        <v>3750</v>
      </c>
      <c r="M2241" t="s">
        <v>57</v>
      </c>
      <c r="N2241" t="s">
        <v>1101</v>
      </c>
    </row>
    <row r="2242" spans="12:14" x14ac:dyDescent="0.25">
      <c r="L2242" t="s">
        <v>3752</v>
      </c>
      <c r="M2242" t="s">
        <v>57</v>
      </c>
      <c r="N2242" t="s">
        <v>3751</v>
      </c>
    </row>
    <row r="2243" spans="12:14" x14ac:dyDescent="0.25">
      <c r="L2243" t="s">
        <v>3753</v>
      </c>
      <c r="M2243" t="s">
        <v>58</v>
      </c>
      <c r="N2243" t="s">
        <v>589</v>
      </c>
    </row>
    <row r="2244" spans="12:14" x14ac:dyDescent="0.25">
      <c r="L2244" t="s">
        <v>3755</v>
      </c>
      <c r="M2244" t="s">
        <v>58</v>
      </c>
      <c r="N2244" t="s">
        <v>3754</v>
      </c>
    </row>
    <row r="2245" spans="12:14" x14ac:dyDescent="0.25">
      <c r="L2245" t="s">
        <v>3757</v>
      </c>
      <c r="M2245" t="s">
        <v>58</v>
      </c>
      <c r="N2245" t="s">
        <v>3756</v>
      </c>
    </row>
    <row r="2246" spans="12:14" x14ac:dyDescent="0.25">
      <c r="L2246" t="s">
        <v>3758</v>
      </c>
      <c r="M2246" t="s">
        <v>58</v>
      </c>
      <c r="N2246" t="s">
        <v>3588</v>
      </c>
    </row>
    <row r="2247" spans="12:14" x14ac:dyDescent="0.25">
      <c r="L2247" t="s">
        <v>3760</v>
      </c>
      <c r="M2247" t="s">
        <v>58</v>
      </c>
      <c r="N2247" t="s">
        <v>3759</v>
      </c>
    </row>
    <row r="2248" spans="12:14" x14ac:dyDescent="0.25">
      <c r="L2248" t="s">
        <v>3762</v>
      </c>
      <c r="M2248" t="s">
        <v>58</v>
      </c>
      <c r="N2248" t="s">
        <v>3761</v>
      </c>
    </row>
    <row r="2249" spans="12:14" x14ac:dyDescent="0.25">
      <c r="L2249" t="s">
        <v>3764</v>
      </c>
      <c r="M2249" t="s">
        <v>58</v>
      </c>
      <c r="N2249" t="s">
        <v>3763</v>
      </c>
    </row>
    <row r="2250" spans="12:14" x14ac:dyDescent="0.25">
      <c r="L2250" t="s">
        <v>3765</v>
      </c>
      <c r="M2250" t="s">
        <v>58</v>
      </c>
      <c r="N2250" t="s">
        <v>736</v>
      </c>
    </row>
    <row r="2251" spans="12:14" x14ac:dyDescent="0.25">
      <c r="L2251" t="s">
        <v>3767</v>
      </c>
      <c r="M2251" t="s">
        <v>58</v>
      </c>
      <c r="N2251" t="s">
        <v>3766</v>
      </c>
    </row>
    <row r="2252" spans="12:14" x14ac:dyDescent="0.25">
      <c r="L2252" t="s">
        <v>3768</v>
      </c>
      <c r="M2252" t="s">
        <v>58</v>
      </c>
      <c r="N2252" t="s">
        <v>145</v>
      </c>
    </row>
    <row r="2253" spans="12:14" x14ac:dyDescent="0.25">
      <c r="L2253" t="s">
        <v>3770</v>
      </c>
      <c r="M2253" t="s">
        <v>58</v>
      </c>
      <c r="N2253" t="s">
        <v>3769</v>
      </c>
    </row>
    <row r="2254" spans="12:14" x14ac:dyDescent="0.25">
      <c r="L2254" t="s">
        <v>3772</v>
      </c>
      <c r="M2254" t="s">
        <v>58</v>
      </c>
      <c r="N2254" t="s">
        <v>3771</v>
      </c>
    </row>
    <row r="2255" spans="12:14" x14ac:dyDescent="0.25">
      <c r="L2255" t="s">
        <v>3773</v>
      </c>
      <c r="M2255" t="s">
        <v>58</v>
      </c>
      <c r="N2255" t="s">
        <v>2767</v>
      </c>
    </row>
    <row r="2256" spans="12:14" x14ac:dyDescent="0.25">
      <c r="L2256" t="s">
        <v>3775</v>
      </c>
      <c r="M2256" t="s">
        <v>58</v>
      </c>
      <c r="N2256" t="s">
        <v>3774</v>
      </c>
    </row>
    <row r="2257" spans="12:14" x14ac:dyDescent="0.25">
      <c r="L2257" t="s">
        <v>3777</v>
      </c>
      <c r="M2257" t="s">
        <v>58</v>
      </c>
      <c r="N2257" t="s">
        <v>3776</v>
      </c>
    </row>
    <row r="2258" spans="12:14" x14ac:dyDescent="0.25">
      <c r="L2258" t="s">
        <v>3779</v>
      </c>
      <c r="M2258" t="s">
        <v>58</v>
      </c>
      <c r="N2258" t="s">
        <v>3778</v>
      </c>
    </row>
    <row r="2259" spans="12:14" x14ac:dyDescent="0.25">
      <c r="L2259" t="s">
        <v>3781</v>
      </c>
      <c r="M2259" t="s">
        <v>58</v>
      </c>
      <c r="N2259" t="s">
        <v>3780</v>
      </c>
    </row>
    <row r="2260" spans="12:14" x14ac:dyDescent="0.25">
      <c r="L2260" t="s">
        <v>3782</v>
      </c>
      <c r="M2260" t="s">
        <v>58</v>
      </c>
      <c r="N2260" t="s">
        <v>1218</v>
      </c>
    </row>
    <row r="2261" spans="12:14" x14ac:dyDescent="0.25">
      <c r="L2261" t="s">
        <v>3783</v>
      </c>
      <c r="M2261" t="s">
        <v>58</v>
      </c>
      <c r="N2261" t="s">
        <v>368</v>
      </c>
    </row>
    <row r="2262" spans="12:14" x14ac:dyDescent="0.25">
      <c r="L2262" t="s">
        <v>3784</v>
      </c>
      <c r="M2262" t="s">
        <v>58</v>
      </c>
      <c r="N2262" t="s">
        <v>374</v>
      </c>
    </row>
    <row r="2263" spans="12:14" x14ac:dyDescent="0.25">
      <c r="L2263" t="s">
        <v>3785</v>
      </c>
      <c r="M2263" t="s">
        <v>58</v>
      </c>
      <c r="N2263" t="s">
        <v>1224</v>
      </c>
    </row>
    <row r="2264" spans="12:14" x14ac:dyDescent="0.25">
      <c r="L2264" t="s">
        <v>3787</v>
      </c>
      <c r="M2264" t="s">
        <v>58</v>
      </c>
      <c r="N2264" t="s">
        <v>3786</v>
      </c>
    </row>
    <row r="2265" spans="12:14" x14ac:dyDescent="0.25">
      <c r="L2265" t="s">
        <v>3788</v>
      </c>
      <c r="M2265" t="s">
        <v>58</v>
      </c>
      <c r="N2265" t="s">
        <v>87</v>
      </c>
    </row>
    <row r="2266" spans="12:14" x14ac:dyDescent="0.25">
      <c r="L2266" t="s">
        <v>3789</v>
      </c>
      <c r="M2266" t="s">
        <v>58</v>
      </c>
      <c r="N2266" t="s">
        <v>1664</v>
      </c>
    </row>
    <row r="2267" spans="12:14" x14ac:dyDescent="0.25">
      <c r="L2267" t="s">
        <v>3790</v>
      </c>
      <c r="M2267" t="s">
        <v>58</v>
      </c>
      <c r="N2267" t="s">
        <v>3144</v>
      </c>
    </row>
    <row r="2268" spans="12:14" x14ac:dyDescent="0.25">
      <c r="L2268" t="s">
        <v>3791</v>
      </c>
      <c r="M2268" t="s">
        <v>58</v>
      </c>
      <c r="N2268" t="s">
        <v>189</v>
      </c>
    </row>
    <row r="2269" spans="12:14" x14ac:dyDescent="0.25">
      <c r="L2269" t="s">
        <v>3793</v>
      </c>
      <c r="M2269" t="s">
        <v>58</v>
      </c>
      <c r="N2269" t="s">
        <v>3792</v>
      </c>
    </row>
    <row r="2270" spans="12:14" x14ac:dyDescent="0.25">
      <c r="L2270" t="s">
        <v>3794</v>
      </c>
      <c r="M2270" t="s">
        <v>58</v>
      </c>
      <c r="N2270" t="s">
        <v>191</v>
      </c>
    </row>
    <row r="2271" spans="12:14" x14ac:dyDescent="0.25">
      <c r="L2271" t="s">
        <v>3795</v>
      </c>
      <c r="M2271" t="s">
        <v>58</v>
      </c>
      <c r="N2271" t="s">
        <v>388</v>
      </c>
    </row>
    <row r="2272" spans="12:14" x14ac:dyDescent="0.25">
      <c r="L2272" t="s">
        <v>3796</v>
      </c>
      <c r="M2272" t="s">
        <v>58</v>
      </c>
      <c r="N2272" t="s">
        <v>195</v>
      </c>
    </row>
    <row r="2273" spans="12:14" x14ac:dyDescent="0.25">
      <c r="L2273" t="s">
        <v>3798</v>
      </c>
      <c r="M2273" t="s">
        <v>58</v>
      </c>
      <c r="N2273" t="s">
        <v>3797</v>
      </c>
    </row>
    <row r="2274" spans="12:14" x14ac:dyDescent="0.25">
      <c r="L2274" t="s">
        <v>3799</v>
      </c>
      <c r="M2274" t="s">
        <v>58</v>
      </c>
      <c r="N2274" t="s">
        <v>94</v>
      </c>
    </row>
    <row r="2275" spans="12:14" x14ac:dyDescent="0.25">
      <c r="L2275" t="s">
        <v>3800</v>
      </c>
      <c r="M2275" t="s">
        <v>58</v>
      </c>
      <c r="N2275" t="s">
        <v>205</v>
      </c>
    </row>
    <row r="2276" spans="12:14" x14ac:dyDescent="0.25">
      <c r="L2276" t="s">
        <v>3802</v>
      </c>
      <c r="M2276" t="s">
        <v>58</v>
      </c>
      <c r="N2276" t="s">
        <v>3801</v>
      </c>
    </row>
    <row r="2277" spans="12:14" x14ac:dyDescent="0.25">
      <c r="L2277" t="s">
        <v>3804</v>
      </c>
      <c r="M2277" t="s">
        <v>58</v>
      </c>
      <c r="N2277" t="s">
        <v>3803</v>
      </c>
    </row>
    <row r="2278" spans="12:14" x14ac:dyDescent="0.25">
      <c r="L2278" t="s">
        <v>3805</v>
      </c>
      <c r="M2278" t="s">
        <v>58</v>
      </c>
      <c r="N2278" t="s">
        <v>2933</v>
      </c>
    </row>
    <row r="2279" spans="12:14" x14ac:dyDescent="0.25">
      <c r="L2279" t="s">
        <v>3806</v>
      </c>
      <c r="M2279" t="s">
        <v>58</v>
      </c>
      <c r="N2279" t="s">
        <v>211</v>
      </c>
    </row>
    <row r="2280" spans="12:14" x14ac:dyDescent="0.25">
      <c r="L2280" t="s">
        <v>3808</v>
      </c>
      <c r="M2280" t="s">
        <v>58</v>
      </c>
      <c r="N2280" t="s">
        <v>3807</v>
      </c>
    </row>
    <row r="2281" spans="12:14" x14ac:dyDescent="0.25">
      <c r="L2281" t="s">
        <v>3810</v>
      </c>
      <c r="M2281" t="s">
        <v>58</v>
      </c>
      <c r="N2281" t="s">
        <v>3809</v>
      </c>
    </row>
    <row r="2282" spans="12:14" x14ac:dyDescent="0.25">
      <c r="L2282" t="s">
        <v>3812</v>
      </c>
      <c r="M2282" t="s">
        <v>58</v>
      </c>
      <c r="N2282" t="s">
        <v>3811</v>
      </c>
    </row>
    <row r="2283" spans="12:14" x14ac:dyDescent="0.25">
      <c r="L2283" t="s">
        <v>3814</v>
      </c>
      <c r="M2283" t="s">
        <v>58</v>
      </c>
      <c r="N2283" t="s">
        <v>3813</v>
      </c>
    </row>
    <row r="2284" spans="12:14" x14ac:dyDescent="0.25">
      <c r="L2284" t="s">
        <v>3816</v>
      </c>
      <c r="M2284" t="s">
        <v>58</v>
      </c>
      <c r="N2284" t="s">
        <v>3815</v>
      </c>
    </row>
    <row r="2285" spans="12:14" x14ac:dyDescent="0.25">
      <c r="L2285" t="s">
        <v>3817</v>
      </c>
      <c r="M2285" t="s">
        <v>58</v>
      </c>
      <c r="N2285" t="s">
        <v>1298</v>
      </c>
    </row>
    <row r="2286" spans="12:14" x14ac:dyDescent="0.25">
      <c r="L2286" t="s">
        <v>3819</v>
      </c>
      <c r="M2286" t="s">
        <v>58</v>
      </c>
      <c r="N2286" t="s">
        <v>3818</v>
      </c>
    </row>
    <row r="2287" spans="12:14" x14ac:dyDescent="0.25">
      <c r="L2287" t="s">
        <v>3820</v>
      </c>
      <c r="M2287" t="s">
        <v>58</v>
      </c>
      <c r="N2287" t="s">
        <v>231</v>
      </c>
    </row>
    <row r="2288" spans="12:14" x14ac:dyDescent="0.25">
      <c r="L2288" t="s">
        <v>3821</v>
      </c>
      <c r="M2288" t="s">
        <v>58</v>
      </c>
      <c r="N2288" t="s">
        <v>233</v>
      </c>
    </row>
    <row r="2289" spans="12:14" x14ac:dyDescent="0.25">
      <c r="L2289" t="s">
        <v>3823</v>
      </c>
      <c r="M2289" t="s">
        <v>58</v>
      </c>
      <c r="N2289" t="s">
        <v>3822</v>
      </c>
    </row>
    <row r="2290" spans="12:14" x14ac:dyDescent="0.25">
      <c r="L2290" t="s">
        <v>3824</v>
      </c>
      <c r="M2290" t="s">
        <v>58</v>
      </c>
      <c r="N2290" t="s">
        <v>3319</v>
      </c>
    </row>
    <row r="2291" spans="12:14" x14ac:dyDescent="0.25">
      <c r="L2291" t="s">
        <v>3826</v>
      </c>
      <c r="M2291" t="s">
        <v>58</v>
      </c>
      <c r="N2291" t="s">
        <v>3825</v>
      </c>
    </row>
    <row r="2292" spans="12:14" x14ac:dyDescent="0.25">
      <c r="L2292" t="s">
        <v>3827</v>
      </c>
      <c r="M2292" t="s">
        <v>58</v>
      </c>
      <c r="N2292" t="s">
        <v>237</v>
      </c>
    </row>
    <row r="2293" spans="12:14" x14ac:dyDescent="0.25">
      <c r="L2293" t="s">
        <v>3829</v>
      </c>
      <c r="M2293" t="s">
        <v>58</v>
      </c>
      <c r="N2293" t="s">
        <v>3828</v>
      </c>
    </row>
    <row r="2294" spans="12:14" x14ac:dyDescent="0.25">
      <c r="L2294" t="s">
        <v>3830</v>
      </c>
      <c r="M2294" t="s">
        <v>58</v>
      </c>
      <c r="N2294" t="s">
        <v>241</v>
      </c>
    </row>
    <row r="2295" spans="12:14" x14ac:dyDescent="0.25">
      <c r="L2295" t="s">
        <v>3832</v>
      </c>
      <c r="M2295" t="s">
        <v>58</v>
      </c>
      <c r="N2295" t="s">
        <v>3831</v>
      </c>
    </row>
    <row r="2296" spans="12:14" x14ac:dyDescent="0.25">
      <c r="L2296" t="s">
        <v>3834</v>
      </c>
      <c r="M2296" t="s">
        <v>58</v>
      </c>
      <c r="N2296" t="s">
        <v>3833</v>
      </c>
    </row>
    <row r="2297" spans="12:14" x14ac:dyDescent="0.25">
      <c r="L2297" t="s">
        <v>3836</v>
      </c>
      <c r="M2297" t="s">
        <v>58</v>
      </c>
      <c r="N2297" t="s">
        <v>3835</v>
      </c>
    </row>
    <row r="2298" spans="12:14" x14ac:dyDescent="0.25">
      <c r="L2298" t="s">
        <v>3837</v>
      </c>
      <c r="M2298" t="s">
        <v>58</v>
      </c>
      <c r="N2298" t="s">
        <v>2122</v>
      </c>
    </row>
    <row r="2299" spans="12:14" x14ac:dyDescent="0.25">
      <c r="L2299" t="s">
        <v>3838</v>
      </c>
      <c r="M2299" t="s">
        <v>58</v>
      </c>
      <c r="N2299" t="s">
        <v>1459</v>
      </c>
    </row>
    <row r="2300" spans="12:14" x14ac:dyDescent="0.25">
      <c r="L2300" t="s">
        <v>3840</v>
      </c>
      <c r="M2300" t="s">
        <v>58</v>
      </c>
      <c r="N2300" t="s">
        <v>3839</v>
      </c>
    </row>
    <row r="2301" spans="12:14" x14ac:dyDescent="0.25">
      <c r="L2301" t="s">
        <v>3841</v>
      </c>
      <c r="M2301" t="s">
        <v>58</v>
      </c>
      <c r="N2301" t="s">
        <v>3198</v>
      </c>
    </row>
    <row r="2302" spans="12:14" x14ac:dyDescent="0.25">
      <c r="L2302" t="s">
        <v>3842</v>
      </c>
      <c r="M2302" t="s">
        <v>58</v>
      </c>
      <c r="N2302" t="s">
        <v>464</v>
      </c>
    </row>
    <row r="2303" spans="12:14" x14ac:dyDescent="0.25">
      <c r="L2303" t="s">
        <v>3844</v>
      </c>
      <c r="M2303" t="s">
        <v>58</v>
      </c>
      <c r="N2303" t="s">
        <v>3843</v>
      </c>
    </row>
    <row r="2304" spans="12:14" x14ac:dyDescent="0.25">
      <c r="L2304" t="s">
        <v>3845</v>
      </c>
      <c r="M2304" t="s">
        <v>58</v>
      </c>
      <c r="N2304" t="s">
        <v>1094</v>
      </c>
    </row>
    <row r="2305" spans="12:14" x14ac:dyDescent="0.25">
      <c r="L2305" t="s">
        <v>3846</v>
      </c>
      <c r="M2305" t="s">
        <v>58</v>
      </c>
      <c r="N2305" t="s">
        <v>126</v>
      </c>
    </row>
    <row r="2306" spans="12:14" x14ac:dyDescent="0.25">
      <c r="L2306" t="s">
        <v>3847</v>
      </c>
      <c r="M2306" t="s">
        <v>58</v>
      </c>
      <c r="N2306" t="s">
        <v>1097</v>
      </c>
    </row>
    <row r="2307" spans="12:14" x14ac:dyDescent="0.25">
      <c r="L2307" t="s">
        <v>3849</v>
      </c>
      <c r="M2307" t="s">
        <v>58</v>
      </c>
      <c r="N2307" t="s">
        <v>3848</v>
      </c>
    </row>
    <row r="2308" spans="12:14" x14ac:dyDescent="0.25">
      <c r="L2308" t="s">
        <v>3850</v>
      </c>
      <c r="M2308" t="s">
        <v>58</v>
      </c>
      <c r="N2308" t="s">
        <v>129</v>
      </c>
    </row>
    <row r="2309" spans="12:14" x14ac:dyDescent="0.25">
      <c r="L2309" t="s">
        <v>3851</v>
      </c>
      <c r="M2309" t="s">
        <v>58</v>
      </c>
      <c r="N2309" t="s">
        <v>2127</v>
      </c>
    </row>
    <row r="2310" spans="12:14" x14ac:dyDescent="0.25">
      <c r="L2310" t="s">
        <v>3852</v>
      </c>
      <c r="M2310" t="s">
        <v>59</v>
      </c>
      <c r="N2310" t="s">
        <v>2174</v>
      </c>
    </row>
    <row r="2311" spans="12:14" x14ac:dyDescent="0.25">
      <c r="L2311" t="s">
        <v>3853</v>
      </c>
      <c r="M2311" t="s">
        <v>59</v>
      </c>
      <c r="N2311" t="s">
        <v>722</v>
      </c>
    </row>
    <row r="2312" spans="12:14" x14ac:dyDescent="0.25">
      <c r="L2312" t="s">
        <v>3855</v>
      </c>
      <c r="M2312" t="s">
        <v>59</v>
      </c>
      <c r="N2312" t="s">
        <v>3854</v>
      </c>
    </row>
    <row r="2313" spans="12:14" x14ac:dyDescent="0.25">
      <c r="L2313" t="s">
        <v>3857</v>
      </c>
      <c r="M2313" t="s">
        <v>59</v>
      </c>
      <c r="N2313" t="s">
        <v>3856</v>
      </c>
    </row>
    <row r="2314" spans="12:14" x14ac:dyDescent="0.25">
      <c r="L2314" t="s">
        <v>3858</v>
      </c>
      <c r="M2314" t="s">
        <v>59</v>
      </c>
      <c r="N2314" t="s">
        <v>126</v>
      </c>
    </row>
    <row r="2315" spans="12:14" x14ac:dyDescent="0.25">
      <c r="L2315" t="s">
        <v>3860</v>
      </c>
      <c r="M2315" t="s">
        <v>60</v>
      </c>
      <c r="N2315" t="s">
        <v>3859</v>
      </c>
    </row>
    <row r="2316" spans="12:14" x14ac:dyDescent="0.25">
      <c r="L2316" t="s">
        <v>3862</v>
      </c>
      <c r="M2316" t="s">
        <v>60</v>
      </c>
      <c r="N2316" t="s">
        <v>3861</v>
      </c>
    </row>
    <row r="2317" spans="12:14" x14ac:dyDescent="0.25">
      <c r="L2317" t="s">
        <v>3864</v>
      </c>
      <c r="M2317" t="s">
        <v>60</v>
      </c>
      <c r="N2317" t="s">
        <v>3863</v>
      </c>
    </row>
    <row r="2318" spans="12:14" x14ac:dyDescent="0.25">
      <c r="L2318" t="s">
        <v>3865</v>
      </c>
      <c r="M2318" t="s">
        <v>60</v>
      </c>
      <c r="N2318" t="s">
        <v>1629</v>
      </c>
    </row>
    <row r="2319" spans="12:14" x14ac:dyDescent="0.25">
      <c r="L2319" t="s">
        <v>3867</v>
      </c>
      <c r="M2319" t="s">
        <v>60</v>
      </c>
      <c r="N2319" t="s">
        <v>3866</v>
      </c>
    </row>
    <row r="2320" spans="12:14" x14ac:dyDescent="0.25">
      <c r="L2320" t="s">
        <v>3869</v>
      </c>
      <c r="M2320" t="s">
        <v>60</v>
      </c>
      <c r="N2320" t="s">
        <v>3868</v>
      </c>
    </row>
    <row r="2321" spans="12:14" x14ac:dyDescent="0.25">
      <c r="L2321" t="s">
        <v>3870</v>
      </c>
      <c r="M2321" t="s">
        <v>60</v>
      </c>
      <c r="N2321" t="s">
        <v>3223</v>
      </c>
    </row>
    <row r="2322" spans="12:14" x14ac:dyDescent="0.25">
      <c r="L2322" t="s">
        <v>3872</v>
      </c>
      <c r="M2322" t="s">
        <v>60</v>
      </c>
      <c r="N2322" t="s">
        <v>3871</v>
      </c>
    </row>
    <row r="2323" spans="12:14" x14ac:dyDescent="0.25">
      <c r="L2323" t="s">
        <v>3873</v>
      </c>
      <c r="M2323" t="s">
        <v>60</v>
      </c>
      <c r="N2323" t="s">
        <v>147</v>
      </c>
    </row>
    <row r="2324" spans="12:14" x14ac:dyDescent="0.25">
      <c r="L2324" t="s">
        <v>3875</v>
      </c>
      <c r="M2324" t="s">
        <v>60</v>
      </c>
      <c r="N2324" t="s">
        <v>3874</v>
      </c>
    </row>
    <row r="2325" spans="12:14" x14ac:dyDescent="0.25">
      <c r="L2325" t="s">
        <v>3876</v>
      </c>
      <c r="M2325" t="s">
        <v>60</v>
      </c>
      <c r="N2325" t="s">
        <v>151</v>
      </c>
    </row>
    <row r="2326" spans="12:14" x14ac:dyDescent="0.25">
      <c r="L2326" t="s">
        <v>3877</v>
      </c>
      <c r="M2326" t="s">
        <v>60</v>
      </c>
      <c r="N2326" t="s">
        <v>3776</v>
      </c>
    </row>
    <row r="2327" spans="12:14" x14ac:dyDescent="0.25">
      <c r="L2327" t="s">
        <v>3879</v>
      </c>
      <c r="M2327" t="s">
        <v>60</v>
      </c>
      <c r="N2327" t="s">
        <v>3878</v>
      </c>
    </row>
    <row r="2328" spans="12:14" x14ac:dyDescent="0.25">
      <c r="L2328" t="s">
        <v>3881</v>
      </c>
      <c r="M2328" t="s">
        <v>60</v>
      </c>
      <c r="N2328" t="s">
        <v>3880</v>
      </c>
    </row>
    <row r="2329" spans="12:14" x14ac:dyDescent="0.25">
      <c r="L2329" t="s">
        <v>3883</v>
      </c>
      <c r="M2329" t="s">
        <v>60</v>
      </c>
      <c r="N2329" t="s">
        <v>3882</v>
      </c>
    </row>
    <row r="2330" spans="12:14" x14ac:dyDescent="0.25">
      <c r="L2330" t="s">
        <v>3885</v>
      </c>
      <c r="M2330" t="s">
        <v>60</v>
      </c>
      <c r="N2330" t="s">
        <v>3884</v>
      </c>
    </row>
    <row r="2331" spans="12:14" x14ac:dyDescent="0.25">
      <c r="L2331" t="s">
        <v>3887</v>
      </c>
      <c r="M2331" t="s">
        <v>60</v>
      </c>
      <c r="N2331" t="s">
        <v>3886</v>
      </c>
    </row>
    <row r="2332" spans="12:14" x14ac:dyDescent="0.25">
      <c r="L2332" t="s">
        <v>3888</v>
      </c>
      <c r="M2332" t="s">
        <v>60</v>
      </c>
      <c r="N2332" t="s">
        <v>2144</v>
      </c>
    </row>
    <row r="2333" spans="12:14" x14ac:dyDescent="0.25">
      <c r="L2333" t="s">
        <v>3890</v>
      </c>
      <c r="M2333" t="s">
        <v>60</v>
      </c>
      <c r="N2333" t="s">
        <v>3889</v>
      </c>
    </row>
    <row r="2334" spans="12:14" x14ac:dyDescent="0.25">
      <c r="L2334" t="s">
        <v>3891</v>
      </c>
      <c r="M2334" t="s">
        <v>60</v>
      </c>
      <c r="N2334" t="s">
        <v>706</v>
      </c>
    </row>
    <row r="2335" spans="12:14" x14ac:dyDescent="0.25">
      <c r="L2335" t="s">
        <v>3893</v>
      </c>
      <c r="M2335" t="s">
        <v>60</v>
      </c>
      <c r="N2335" t="s">
        <v>3892</v>
      </c>
    </row>
    <row r="2336" spans="12:14" x14ac:dyDescent="0.25">
      <c r="L2336" t="s">
        <v>3895</v>
      </c>
      <c r="M2336" t="s">
        <v>60</v>
      </c>
      <c r="N2336" t="s">
        <v>3894</v>
      </c>
    </row>
    <row r="2337" spans="12:14" x14ac:dyDescent="0.25">
      <c r="L2337" t="s">
        <v>3897</v>
      </c>
      <c r="M2337" t="s">
        <v>60</v>
      </c>
      <c r="N2337" t="s">
        <v>3896</v>
      </c>
    </row>
    <row r="2338" spans="12:14" x14ac:dyDescent="0.25">
      <c r="L2338" t="s">
        <v>3898</v>
      </c>
      <c r="M2338" t="s">
        <v>60</v>
      </c>
      <c r="N2338" t="s">
        <v>1684</v>
      </c>
    </row>
    <row r="2339" spans="12:14" x14ac:dyDescent="0.25">
      <c r="L2339" t="s">
        <v>3900</v>
      </c>
      <c r="M2339" t="s">
        <v>60</v>
      </c>
      <c r="N2339" t="s">
        <v>3899</v>
      </c>
    </row>
    <row r="2340" spans="12:14" x14ac:dyDescent="0.25">
      <c r="L2340" t="s">
        <v>3902</v>
      </c>
      <c r="M2340" t="s">
        <v>60</v>
      </c>
      <c r="N2340" t="s">
        <v>3901</v>
      </c>
    </row>
    <row r="2341" spans="12:14" x14ac:dyDescent="0.25">
      <c r="L2341" t="s">
        <v>3903</v>
      </c>
      <c r="M2341" t="s">
        <v>60</v>
      </c>
      <c r="N2341" t="s">
        <v>981</v>
      </c>
    </row>
    <row r="2342" spans="12:14" x14ac:dyDescent="0.25">
      <c r="L2342" t="s">
        <v>3905</v>
      </c>
      <c r="M2342" t="s">
        <v>60</v>
      </c>
      <c r="N2342" t="s">
        <v>3904</v>
      </c>
    </row>
    <row r="2343" spans="12:14" x14ac:dyDescent="0.25">
      <c r="L2343" t="s">
        <v>3906</v>
      </c>
      <c r="M2343" t="s">
        <v>60</v>
      </c>
      <c r="N2343" t="s">
        <v>2933</v>
      </c>
    </row>
    <row r="2344" spans="12:14" x14ac:dyDescent="0.25">
      <c r="L2344" t="s">
        <v>3907</v>
      </c>
      <c r="M2344" t="s">
        <v>60</v>
      </c>
      <c r="N2344" t="s">
        <v>994</v>
      </c>
    </row>
    <row r="2345" spans="12:14" x14ac:dyDescent="0.25">
      <c r="L2345" t="s">
        <v>3908</v>
      </c>
      <c r="M2345" t="s">
        <v>60</v>
      </c>
      <c r="N2345" t="s">
        <v>213</v>
      </c>
    </row>
    <row r="2346" spans="12:14" x14ac:dyDescent="0.25">
      <c r="L2346" t="s">
        <v>3910</v>
      </c>
      <c r="M2346" t="s">
        <v>60</v>
      </c>
      <c r="N2346" t="s">
        <v>3909</v>
      </c>
    </row>
    <row r="2347" spans="12:14" x14ac:dyDescent="0.25">
      <c r="L2347" t="s">
        <v>3912</v>
      </c>
      <c r="M2347" t="s">
        <v>60</v>
      </c>
      <c r="N2347" t="s">
        <v>3911</v>
      </c>
    </row>
    <row r="2348" spans="12:14" x14ac:dyDescent="0.25">
      <c r="L2348" t="s">
        <v>3913</v>
      </c>
      <c r="M2348" t="s">
        <v>60</v>
      </c>
      <c r="N2348" t="s">
        <v>225</v>
      </c>
    </row>
    <row r="2349" spans="12:14" x14ac:dyDescent="0.25">
      <c r="L2349" t="s">
        <v>3915</v>
      </c>
      <c r="M2349" t="s">
        <v>60</v>
      </c>
      <c r="N2349" t="s">
        <v>3914</v>
      </c>
    </row>
    <row r="2350" spans="12:14" x14ac:dyDescent="0.25">
      <c r="L2350" t="s">
        <v>3917</v>
      </c>
      <c r="M2350" t="s">
        <v>60</v>
      </c>
      <c r="N2350" t="s">
        <v>3916</v>
      </c>
    </row>
    <row r="2351" spans="12:14" x14ac:dyDescent="0.25">
      <c r="L2351" t="s">
        <v>3918</v>
      </c>
      <c r="M2351" t="s">
        <v>60</v>
      </c>
      <c r="N2351" t="s">
        <v>1024</v>
      </c>
    </row>
    <row r="2352" spans="12:14" x14ac:dyDescent="0.25">
      <c r="L2352" t="s">
        <v>3920</v>
      </c>
      <c r="M2352" t="s">
        <v>60</v>
      </c>
      <c r="N2352" t="s">
        <v>3919</v>
      </c>
    </row>
    <row r="2353" spans="12:14" x14ac:dyDescent="0.25">
      <c r="L2353" t="s">
        <v>3921</v>
      </c>
      <c r="M2353" t="s">
        <v>60</v>
      </c>
      <c r="N2353" t="s">
        <v>239</v>
      </c>
    </row>
    <row r="2354" spans="12:14" x14ac:dyDescent="0.25">
      <c r="L2354" t="s">
        <v>3922</v>
      </c>
      <c r="M2354" t="s">
        <v>60</v>
      </c>
      <c r="N2354" t="s">
        <v>1317</v>
      </c>
    </row>
    <row r="2355" spans="12:14" x14ac:dyDescent="0.25">
      <c r="L2355" t="s">
        <v>3924</v>
      </c>
      <c r="M2355" t="s">
        <v>60</v>
      </c>
      <c r="N2355" t="s">
        <v>3923</v>
      </c>
    </row>
    <row r="2356" spans="12:14" x14ac:dyDescent="0.25">
      <c r="L2356" t="s">
        <v>3926</v>
      </c>
      <c r="M2356" t="s">
        <v>60</v>
      </c>
      <c r="N2356" t="s">
        <v>3925</v>
      </c>
    </row>
    <row r="2357" spans="12:14" x14ac:dyDescent="0.25">
      <c r="L2357" t="s">
        <v>3927</v>
      </c>
      <c r="M2357" t="s">
        <v>60</v>
      </c>
      <c r="N2357" t="s">
        <v>251</v>
      </c>
    </row>
    <row r="2358" spans="12:14" x14ac:dyDescent="0.25">
      <c r="L2358" t="s">
        <v>3928</v>
      </c>
      <c r="M2358" t="s">
        <v>60</v>
      </c>
      <c r="N2358" t="s">
        <v>464</v>
      </c>
    </row>
    <row r="2359" spans="12:14" x14ac:dyDescent="0.25">
      <c r="L2359" t="s">
        <v>3930</v>
      </c>
      <c r="M2359" t="s">
        <v>60</v>
      </c>
      <c r="N2359" t="s">
        <v>3929</v>
      </c>
    </row>
    <row r="2360" spans="12:14" x14ac:dyDescent="0.25">
      <c r="L2360" t="s">
        <v>3931</v>
      </c>
      <c r="M2360" t="s">
        <v>60</v>
      </c>
      <c r="N2360" t="s">
        <v>2127</v>
      </c>
    </row>
    <row r="2361" spans="12:14" x14ac:dyDescent="0.25">
      <c r="L2361" t="s">
        <v>3933</v>
      </c>
      <c r="M2361" t="s">
        <v>61</v>
      </c>
      <c r="N2361" t="s">
        <v>3932</v>
      </c>
    </row>
    <row r="2362" spans="12:14" x14ac:dyDescent="0.25">
      <c r="L2362" t="s">
        <v>3935</v>
      </c>
      <c r="M2362" t="s">
        <v>61</v>
      </c>
      <c r="N2362" t="s">
        <v>3934</v>
      </c>
    </row>
    <row r="2363" spans="12:14" x14ac:dyDescent="0.25">
      <c r="L2363" t="s">
        <v>3937</v>
      </c>
      <c r="M2363" t="s">
        <v>61</v>
      </c>
      <c r="N2363" t="s">
        <v>3936</v>
      </c>
    </row>
    <row r="2364" spans="12:14" x14ac:dyDescent="0.25">
      <c r="L2364" t="s">
        <v>3939</v>
      </c>
      <c r="M2364" t="s">
        <v>61</v>
      </c>
      <c r="N2364" t="s">
        <v>3938</v>
      </c>
    </row>
    <row r="2365" spans="12:14" x14ac:dyDescent="0.25">
      <c r="L2365" t="s">
        <v>3941</v>
      </c>
      <c r="M2365" t="s">
        <v>61</v>
      </c>
      <c r="N2365" t="s">
        <v>3940</v>
      </c>
    </row>
    <row r="2366" spans="12:14" x14ac:dyDescent="0.25">
      <c r="L2366" t="s">
        <v>3942</v>
      </c>
      <c r="M2366" t="s">
        <v>61</v>
      </c>
      <c r="N2366" t="s">
        <v>1204</v>
      </c>
    </row>
    <row r="2367" spans="12:14" x14ac:dyDescent="0.25">
      <c r="L2367" t="s">
        <v>3944</v>
      </c>
      <c r="M2367" t="s">
        <v>61</v>
      </c>
      <c r="N2367" t="s">
        <v>3943</v>
      </c>
    </row>
    <row r="2368" spans="12:14" x14ac:dyDescent="0.25">
      <c r="L2368" t="s">
        <v>3945</v>
      </c>
      <c r="M2368" t="s">
        <v>61</v>
      </c>
      <c r="N2368" t="s">
        <v>2867</v>
      </c>
    </row>
    <row r="2369" spans="12:14" x14ac:dyDescent="0.25">
      <c r="L2369" t="s">
        <v>3946</v>
      </c>
      <c r="M2369" t="s">
        <v>61</v>
      </c>
      <c r="N2369" t="s">
        <v>481</v>
      </c>
    </row>
    <row r="2370" spans="12:14" x14ac:dyDescent="0.25">
      <c r="L2370" t="s">
        <v>3947</v>
      </c>
      <c r="M2370" t="s">
        <v>61</v>
      </c>
      <c r="N2370" t="s">
        <v>1830</v>
      </c>
    </row>
    <row r="2371" spans="12:14" x14ac:dyDescent="0.25">
      <c r="L2371" t="s">
        <v>3949</v>
      </c>
      <c r="M2371" t="s">
        <v>61</v>
      </c>
      <c r="N2371" t="s">
        <v>3948</v>
      </c>
    </row>
    <row r="2372" spans="12:14" x14ac:dyDescent="0.25">
      <c r="L2372" t="s">
        <v>3950</v>
      </c>
      <c r="M2372" t="s">
        <v>61</v>
      </c>
      <c r="N2372" t="s">
        <v>362</v>
      </c>
    </row>
    <row r="2373" spans="12:14" x14ac:dyDescent="0.25">
      <c r="L2373" t="s">
        <v>3951</v>
      </c>
      <c r="M2373" t="s">
        <v>61</v>
      </c>
      <c r="N2373" t="s">
        <v>159</v>
      </c>
    </row>
    <row r="2374" spans="12:14" x14ac:dyDescent="0.25">
      <c r="L2374" t="s">
        <v>3953</v>
      </c>
      <c r="M2374" t="s">
        <v>61</v>
      </c>
      <c r="N2374" t="s">
        <v>3952</v>
      </c>
    </row>
    <row r="2375" spans="12:14" x14ac:dyDescent="0.25">
      <c r="L2375" t="s">
        <v>3955</v>
      </c>
      <c r="M2375" t="s">
        <v>61</v>
      </c>
      <c r="N2375" t="s">
        <v>3954</v>
      </c>
    </row>
    <row r="2376" spans="12:14" x14ac:dyDescent="0.25">
      <c r="L2376" t="s">
        <v>3956</v>
      </c>
      <c r="M2376" t="s">
        <v>61</v>
      </c>
      <c r="N2376" t="s">
        <v>615</v>
      </c>
    </row>
    <row r="2377" spans="12:14" x14ac:dyDescent="0.25">
      <c r="L2377" t="s">
        <v>3958</v>
      </c>
      <c r="M2377" t="s">
        <v>61</v>
      </c>
      <c r="N2377" t="s">
        <v>3957</v>
      </c>
    </row>
    <row r="2378" spans="12:14" x14ac:dyDescent="0.25">
      <c r="L2378" t="s">
        <v>3960</v>
      </c>
      <c r="M2378" t="s">
        <v>61</v>
      </c>
      <c r="N2378" t="s">
        <v>3959</v>
      </c>
    </row>
    <row r="2379" spans="12:14" x14ac:dyDescent="0.25">
      <c r="L2379" t="s">
        <v>3961</v>
      </c>
      <c r="M2379" t="s">
        <v>61</v>
      </c>
      <c r="N2379" t="s">
        <v>2888</v>
      </c>
    </row>
    <row r="2380" spans="12:14" x14ac:dyDescent="0.25">
      <c r="L2380" t="s">
        <v>3962</v>
      </c>
      <c r="M2380" t="s">
        <v>61</v>
      </c>
      <c r="N2380" t="s">
        <v>3615</v>
      </c>
    </row>
    <row r="2381" spans="12:14" x14ac:dyDescent="0.25">
      <c r="L2381" t="s">
        <v>3963</v>
      </c>
      <c r="M2381" t="s">
        <v>61</v>
      </c>
      <c r="N2381" t="s">
        <v>623</v>
      </c>
    </row>
    <row r="2382" spans="12:14" x14ac:dyDescent="0.25">
      <c r="L2382" t="s">
        <v>3965</v>
      </c>
      <c r="M2382" t="s">
        <v>61</v>
      </c>
      <c r="N2382" t="s">
        <v>3964</v>
      </c>
    </row>
    <row r="2383" spans="12:14" x14ac:dyDescent="0.25">
      <c r="L2383" t="s">
        <v>3967</v>
      </c>
      <c r="M2383" t="s">
        <v>61</v>
      </c>
      <c r="N2383" t="s">
        <v>3966</v>
      </c>
    </row>
    <row r="2384" spans="12:14" x14ac:dyDescent="0.25">
      <c r="L2384" t="s">
        <v>3969</v>
      </c>
      <c r="M2384" t="s">
        <v>61</v>
      </c>
      <c r="N2384" t="s">
        <v>3968</v>
      </c>
    </row>
    <row r="2385" spans="12:14" x14ac:dyDescent="0.25">
      <c r="L2385" t="s">
        <v>3970</v>
      </c>
      <c r="M2385" t="s">
        <v>61</v>
      </c>
      <c r="N2385" t="s">
        <v>392</v>
      </c>
    </row>
    <row r="2386" spans="12:14" x14ac:dyDescent="0.25">
      <c r="L2386" t="s">
        <v>3972</v>
      </c>
      <c r="M2386" t="s">
        <v>61</v>
      </c>
      <c r="N2386" t="s">
        <v>3971</v>
      </c>
    </row>
    <row r="2387" spans="12:14" x14ac:dyDescent="0.25">
      <c r="L2387" t="s">
        <v>3974</v>
      </c>
      <c r="M2387" t="s">
        <v>61</v>
      </c>
      <c r="N2387" t="s">
        <v>3973</v>
      </c>
    </row>
    <row r="2388" spans="12:14" x14ac:dyDescent="0.25">
      <c r="L2388" t="s">
        <v>3976</v>
      </c>
      <c r="M2388" t="s">
        <v>61</v>
      </c>
      <c r="N2388" t="s">
        <v>3975</v>
      </c>
    </row>
    <row r="2389" spans="12:14" x14ac:dyDescent="0.25">
      <c r="L2389" t="s">
        <v>3978</v>
      </c>
      <c r="M2389" t="s">
        <v>61</v>
      </c>
      <c r="N2389" t="s">
        <v>3977</v>
      </c>
    </row>
    <row r="2390" spans="12:14" x14ac:dyDescent="0.25">
      <c r="L2390" t="s">
        <v>3980</v>
      </c>
      <c r="M2390" t="s">
        <v>61</v>
      </c>
      <c r="N2390" t="s">
        <v>3979</v>
      </c>
    </row>
    <row r="2391" spans="12:14" x14ac:dyDescent="0.25">
      <c r="L2391" t="s">
        <v>3981</v>
      </c>
      <c r="M2391" t="s">
        <v>61</v>
      </c>
      <c r="N2391" t="s">
        <v>3084</v>
      </c>
    </row>
    <row r="2392" spans="12:14" x14ac:dyDescent="0.25">
      <c r="L2392" t="s">
        <v>3982</v>
      </c>
      <c r="M2392" t="s">
        <v>61</v>
      </c>
      <c r="N2392" t="s">
        <v>3629</v>
      </c>
    </row>
    <row r="2393" spans="12:14" x14ac:dyDescent="0.25">
      <c r="L2393" t="s">
        <v>3984</v>
      </c>
      <c r="M2393" t="s">
        <v>61</v>
      </c>
      <c r="N2393" t="s">
        <v>3983</v>
      </c>
    </row>
    <row r="2394" spans="12:14" x14ac:dyDescent="0.25">
      <c r="L2394" t="s">
        <v>3985</v>
      </c>
      <c r="M2394" t="s">
        <v>61</v>
      </c>
      <c r="N2394" t="s">
        <v>3292</v>
      </c>
    </row>
    <row r="2395" spans="12:14" x14ac:dyDescent="0.25">
      <c r="L2395" t="s">
        <v>3986</v>
      </c>
      <c r="M2395" t="s">
        <v>61</v>
      </c>
      <c r="N2395" t="s">
        <v>203</v>
      </c>
    </row>
    <row r="2396" spans="12:14" x14ac:dyDescent="0.25">
      <c r="L2396" t="s">
        <v>3988</v>
      </c>
      <c r="M2396" t="s">
        <v>61</v>
      </c>
      <c r="N2396" t="s">
        <v>3987</v>
      </c>
    </row>
    <row r="2397" spans="12:14" x14ac:dyDescent="0.25">
      <c r="L2397" t="s">
        <v>3989</v>
      </c>
      <c r="M2397" t="s">
        <v>61</v>
      </c>
      <c r="N2397" t="s">
        <v>989</v>
      </c>
    </row>
    <row r="2398" spans="12:14" x14ac:dyDescent="0.25">
      <c r="L2398" t="s">
        <v>3991</v>
      </c>
      <c r="M2398" t="s">
        <v>61</v>
      </c>
      <c r="N2398" t="s">
        <v>3990</v>
      </c>
    </row>
    <row r="2399" spans="12:14" x14ac:dyDescent="0.25">
      <c r="L2399" t="s">
        <v>3992</v>
      </c>
      <c r="M2399" t="s">
        <v>61</v>
      </c>
      <c r="N2399" t="s">
        <v>507</v>
      </c>
    </row>
    <row r="2400" spans="12:14" x14ac:dyDescent="0.25">
      <c r="L2400" t="s">
        <v>3993</v>
      </c>
      <c r="M2400" t="s">
        <v>61</v>
      </c>
      <c r="N2400" t="s">
        <v>211</v>
      </c>
    </row>
    <row r="2401" spans="12:14" x14ac:dyDescent="0.25">
      <c r="L2401" t="s">
        <v>3994</v>
      </c>
      <c r="M2401" t="s">
        <v>61</v>
      </c>
      <c r="N2401" t="s">
        <v>413</v>
      </c>
    </row>
    <row r="2402" spans="12:14" x14ac:dyDescent="0.25">
      <c r="L2402" t="s">
        <v>3996</v>
      </c>
      <c r="M2402" t="s">
        <v>61</v>
      </c>
      <c r="N2402" t="s">
        <v>3995</v>
      </c>
    </row>
    <row r="2403" spans="12:14" x14ac:dyDescent="0.25">
      <c r="L2403" t="s">
        <v>3998</v>
      </c>
      <c r="M2403" t="s">
        <v>61</v>
      </c>
      <c r="N2403" t="s">
        <v>3997</v>
      </c>
    </row>
    <row r="2404" spans="12:14" x14ac:dyDescent="0.25">
      <c r="L2404" t="s">
        <v>3999</v>
      </c>
      <c r="M2404" t="s">
        <v>61</v>
      </c>
      <c r="N2404" t="s">
        <v>1715</v>
      </c>
    </row>
    <row r="2405" spans="12:14" x14ac:dyDescent="0.25">
      <c r="L2405" t="s">
        <v>4000</v>
      </c>
      <c r="M2405" t="s">
        <v>61</v>
      </c>
      <c r="N2405" t="s">
        <v>227</v>
      </c>
    </row>
    <row r="2406" spans="12:14" x14ac:dyDescent="0.25">
      <c r="L2406" t="s">
        <v>4001</v>
      </c>
      <c r="M2406" t="s">
        <v>61</v>
      </c>
      <c r="N2406" t="s">
        <v>1719</v>
      </c>
    </row>
    <row r="2407" spans="12:14" x14ac:dyDescent="0.25">
      <c r="L2407" t="s">
        <v>4003</v>
      </c>
      <c r="M2407" t="s">
        <v>61</v>
      </c>
      <c r="N2407" t="s">
        <v>4002</v>
      </c>
    </row>
    <row r="2408" spans="12:14" x14ac:dyDescent="0.25">
      <c r="L2408" t="s">
        <v>4005</v>
      </c>
      <c r="M2408" t="s">
        <v>61</v>
      </c>
      <c r="N2408" t="s">
        <v>4004</v>
      </c>
    </row>
    <row r="2409" spans="12:14" x14ac:dyDescent="0.25">
      <c r="L2409" t="s">
        <v>4007</v>
      </c>
      <c r="M2409" t="s">
        <v>61</v>
      </c>
      <c r="N2409" t="s">
        <v>4006</v>
      </c>
    </row>
    <row r="2410" spans="12:14" x14ac:dyDescent="0.25">
      <c r="L2410" t="s">
        <v>4009</v>
      </c>
      <c r="M2410" t="s">
        <v>61</v>
      </c>
      <c r="N2410" t="s">
        <v>4008</v>
      </c>
    </row>
    <row r="2411" spans="12:14" x14ac:dyDescent="0.25">
      <c r="L2411" t="s">
        <v>4010</v>
      </c>
      <c r="M2411" t="s">
        <v>61</v>
      </c>
      <c r="N2411" t="s">
        <v>2433</v>
      </c>
    </row>
    <row r="2412" spans="12:14" x14ac:dyDescent="0.25">
      <c r="L2412" t="s">
        <v>4011</v>
      </c>
      <c r="M2412" t="s">
        <v>61</v>
      </c>
      <c r="N2412" t="s">
        <v>2953</v>
      </c>
    </row>
    <row r="2413" spans="12:14" x14ac:dyDescent="0.25">
      <c r="L2413" t="s">
        <v>4012</v>
      </c>
      <c r="M2413" t="s">
        <v>61</v>
      </c>
      <c r="N2413" t="s">
        <v>3831</v>
      </c>
    </row>
    <row r="2414" spans="12:14" x14ac:dyDescent="0.25">
      <c r="L2414" t="s">
        <v>4014</v>
      </c>
      <c r="M2414" t="s">
        <v>61</v>
      </c>
      <c r="N2414" t="s">
        <v>4013</v>
      </c>
    </row>
    <row r="2415" spans="12:14" x14ac:dyDescent="0.25">
      <c r="L2415" t="s">
        <v>4016</v>
      </c>
      <c r="M2415" t="s">
        <v>61</v>
      </c>
      <c r="N2415" t="s">
        <v>4015</v>
      </c>
    </row>
    <row r="2416" spans="12:14" x14ac:dyDescent="0.25">
      <c r="L2416" t="s">
        <v>4017</v>
      </c>
      <c r="M2416" t="s">
        <v>61</v>
      </c>
      <c r="N2416" t="s">
        <v>2740</v>
      </c>
    </row>
    <row r="2417" spans="12:14" x14ac:dyDescent="0.25">
      <c r="L2417" t="s">
        <v>4019</v>
      </c>
      <c r="M2417" t="s">
        <v>61</v>
      </c>
      <c r="N2417" t="s">
        <v>4018</v>
      </c>
    </row>
    <row r="2418" spans="12:14" x14ac:dyDescent="0.25">
      <c r="L2418" t="s">
        <v>4021</v>
      </c>
      <c r="M2418" t="s">
        <v>61</v>
      </c>
      <c r="N2418" t="s">
        <v>4020</v>
      </c>
    </row>
    <row r="2419" spans="12:14" x14ac:dyDescent="0.25">
      <c r="L2419" t="s">
        <v>4023</v>
      </c>
      <c r="M2419" t="s">
        <v>61</v>
      </c>
      <c r="N2419" t="s">
        <v>4022</v>
      </c>
    </row>
    <row r="2420" spans="12:14" x14ac:dyDescent="0.25">
      <c r="L2420" t="s">
        <v>4024</v>
      </c>
      <c r="M2420" t="s">
        <v>61</v>
      </c>
      <c r="N2420" t="s">
        <v>1960</v>
      </c>
    </row>
    <row r="2421" spans="12:14" x14ac:dyDescent="0.25">
      <c r="L2421" t="s">
        <v>4026</v>
      </c>
      <c r="M2421" t="s">
        <v>61</v>
      </c>
      <c r="N2421" t="s">
        <v>4025</v>
      </c>
    </row>
    <row r="2422" spans="12:14" x14ac:dyDescent="0.25">
      <c r="L2422" t="s">
        <v>4027</v>
      </c>
      <c r="M2422" t="s">
        <v>61</v>
      </c>
      <c r="N2422" t="s">
        <v>1083</v>
      </c>
    </row>
    <row r="2423" spans="12:14" x14ac:dyDescent="0.25">
      <c r="L2423" t="s">
        <v>4028</v>
      </c>
      <c r="M2423" t="s">
        <v>61</v>
      </c>
      <c r="N2423" t="s">
        <v>464</v>
      </c>
    </row>
    <row r="2424" spans="12:14" x14ac:dyDescent="0.25">
      <c r="L2424" t="s">
        <v>4030</v>
      </c>
      <c r="M2424" t="s">
        <v>61</v>
      </c>
      <c r="N2424" t="s">
        <v>4029</v>
      </c>
    </row>
    <row r="2425" spans="12:14" x14ac:dyDescent="0.25">
      <c r="L2425" t="s">
        <v>4032</v>
      </c>
      <c r="M2425" t="s">
        <v>61</v>
      </c>
      <c r="N2425" t="s">
        <v>4031</v>
      </c>
    </row>
    <row r="2426" spans="12:14" x14ac:dyDescent="0.25">
      <c r="L2426" t="s">
        <v>4034</v>
      </c>
      <c r="M2426" t="s">
        <v>61</v>
      </c>
      <c r="N2426" t="s">
        <v>4033</v>
      </c>
    </row>
    <row r="2427" spans="12:14" x14ac:dyDescent="0.25">
      <c r="L2427" t="s">
        <v>4035</v>
      </c>
      <c r="M2427" t="s">
        <v>62</v>
      </c>
      <c r="N2427" t="s">
        <v>1629</v>
      </c>
    </row>
    <row r="2428" spans="12:14" x14ac:dyDescent="0.25">
      <c r="L2428" t="s">
        <v>4036</v>
      </c>
      <c r="M2428" t="s">
        <v>62</v>
      </c>
      <c r="N2428" t="s">
        <v>3759</v>
      </c>
    </row>
    <row r="2429" spans="12:14" x14ac:dyDescent="0.25">
      <c r="L2429" t="s">
        <v>4037</v>
      </c>
      <c r="M2429" t="s">
        <v>62</v>
      </c>
      <c r="N2429" t="s">
        <v>351</v>
      </c>
    </row>
    <row r="2430" spans="12:14" x14ac:dyDescent="0.25">
      <c r="L2430" t="s">
        <v>4039</v>
      </c>
      <c r="M2430" t="s">
        <v>62</v>
      </c>
      <c r="N2430" t="s">
        <v>4038</v>
      </c>
    </row>
    <row r="2431" spans="12:14" x14ac:dyDescent="0.25">
      <c r="L2431" t="s">
        <v>4040</v>
      </c>
      <c r="M2431" t="s">
        <v>62</v>
      </c>
      <c r="N2431" t="s">
        <v>141</v>
      </c>
    </row>
    <row r="2432" spans="12:14" x14ac:dyDescent="0.25">
      <c r="L2432" t="s">
        <v>4041</v>
      </c>
      <c r="M2432" t="s">
        <v>62</v>
      </c>
      <c r="N2432" t="s">
        <v>355</v>
      </c>
    </row>
    <row r="2433" spans="12:14" x14ac:dyDescent="0.25">
      <c r="L2433" t="s">
        <v>4042</v>
      </c>
      <c r="M2433" t="s">
        <v>62</v>
      </c>
      <c r="N2433" t="s">
        <v>1830</v>
      </c>
    </row>
    <row r="2434" spans="12:14" x14ac:dyDescent="0.25">
      <c r="L2434" t="s">
        <v>4044</v>
      </c>
      <c r="M2434" t="s">
        <v>62</v>
      </c>
      <c r="N2434" t="s">
        <v>4043</v>
      </c>
    </row>
    <row r="2435" spans="12:14" x14ac:dyDescent="0.25">
      <c r="L2435" t="s">
        <v>4045</v>
      </c>
      <c r="M2435" t="s">
        <v>62</v>
      </c>
      <c r="N2435" t="s">
        <v>358</v>
      </c>
    </row>
    <row r="2436" spans="12:14" x14ac:dyDescent="0.25">
      <c r="L2436" t="s">
        <v>4046</v>
      </c>
      <c r="M2436" t="s">
        <v>62</v>
      </c>
      <c r="N2436" t="s">
        <v>1835</v>
      </c>
    </row>
    <row r="2437" spans="12:14" x14ac:dyDescent="0.25">
      <c r="L2437" t="s">
        <v>4048</v>
      </c>
      <c r="M2437" t="s">
        <v>62</v>
      </c>
      <c r="N2437" t="s">
        <v>4047</v>
      </c>
    </row>
    <row r="2438" spans="12:14" x14ac:dyDescent="0.25">
      <c r="L2438" t="s">
        <v>4049</v>
      </c>
      <c r="M2438" t="s">
        <v>62</v>
      </c>
      <c r="N2438" t="s">
        <v>3776</v>
      </c>
    </row>
    <row r="2439" spans="12:14" x14ac:dyDescent="0.25">
      <c r="L2439" t="s">
        <v>4050</v>
      </c>
      <c r="M2439" t="s">
        <v>62</v>
      </c>
      <c r="N2439" t="s">
        <v>2501</v>
      </c>
    </row>
    <row r="2440" spans="12:14" x14ac:dyDescent="0.25">
      <c r="L2440" t="s">
        <v>4051</v>
      </c>
      <c r="M2440" t="s">
        <v>62</v>
      </c>
      <c r="N2440" t="s">
        <v>159</v>
      </c>
    </row>
    <row r="2441" spans="12:14" x14ac:dyDescent="0.25">
      <c r="L2441" t="s">
        <v>4053</v>
      </c>
      <c r="M2441" t="s">
        <v>62</v>
      </c>
      <c r="N2441" t="s">
        <v>4052</v>
      </c>
    </row>
    <row r="2442" spans="12:14" x14ac:dyDescent="0.25">
      <c r="L2442" t="s">
        <v>4054</v>
      </c>
      <c r="M2442" t="s">
        <v>62</v>
      </c>
      <c r="N2442" t="s">
        <v>163</v>
      </c>
    </row>
    <row r="2443" spans="12:14" x14ac:dyDescent="0.25">
      <c r="L2443" t="s">
        <v>4056</v>
      </c>
      <c r="M2443" t="s">
        <v>62</v>
      </c>
      <c r="N2443" t="s">
        <v>4055</v>
      </c>
    </row>
    <row r="2444" spans="12:14" x14ac:dyDescent="0.25">
      <c r="L2444" t="s">
        <v>4057</v>
      </c>
      <c r="M2444" t="s">
        <v>62</v>
      </c>
      <c r="N2444" t="s">
        <v>1224</v>
      </c>
    </row>
    <row r="2445" spans="12:14" x14ac:dyDescent="0.25">
      <c r="L2445" t="s">
        <v>4058</v>
      </c>
      <c r="M2445" t="s">
        <v>62</v>
      </c>
      <c r="N2445" t="s">
        <v>3259</v>
      </c>
    </row>
    <row r="2446" spans="12:14" x14ac:dyDescent="0.25">
      <c r="L2446" t="s">
        <v>4059</v>
      </c>
      <c r="M2446" t="s">
        <v>62</v>
      </c>
      <c r="N2446" t="s">
        <v>918</v>
      </c>
    </row>
    <row r="2447" spans="12:14" x14ac:dyDescent="0.25">
      <c r="L2447" t="s">
        <v>4060</v>
      </c>
      <c r="M2447" t="s">
        <v>62</v>
      </c>
      <c r="N2447" t="s">
        <v>181</v>
      </c>
    </row>
    <row r="2448" spans="12:14" x14ac:dyDescent="0.25">
      <c r="L2448" t="s">
        <v>4062</v>
      </c>
      <c r="M2448" t="s">
        <v>62</v>
      </c>
      <c r="N2448" t="s">
        <v>4061</v>
      </c>
    </row>
    <row r="2449" spans="12:14" x14ac:dyDescent="0.25">
      <c r="L2449" t="s">
        <v>4064</v>
      </c>
      <c r="M2449" t="s">
        <v>62</v>
      </c>
      <c r="N2449" t="s">
        <v>4063</v>
      </c>
    </row>
    <row r="2450" spans="12:14" x14ac:dyDescent="0.25">
      <c r="L2450" t="s">
        <v>4065</v>
      </c>
      <c r="M2450" t="s">
        <v>62</v>
      </c>
      <c r="N2450" t="s">
        <v>189</v>
      </c>
    </row>
    <row r="2451" spans="12:14" x14ac:dyDescent="0.25">
      <c r="L2451" t="s">
        <v>4067</v>
      </c>
      <c r="M2451" t="s">
        <v>62</v>
      </c>
      <c r="N2451" t="s">
        <v>4066</v>
      </c>
    </row>
    <row r="2452" spans="12:14" x14ac:dyDescent="0.25">
      <c r="L2452" t="s">
        <v>4068</v>
      </c>
      <c r="M2452" t="s">
        <v>62</v>
      </c>
      <c r="N2452" t="s">
        <v>191</v>
      </c>
    </row>
    <row r="2453" spans="12:14" x14ac:dyDescent="0.25">
      <c r="L2453" t="s">
        <v>4069</v>
      </c>
      <c r="M2453" t="s">
        <v>62</v>
      </c>
      <c r="N2453" t="s">
        <v>1387</v>
      </c>
    </row>
    <row r="2454" spans="12:14" x14ac:dyDescent="0.25">
      <c r="L2454" t="s">
        <v>4071</v>
      </c>
      <c r="M2454" t="s">
        <v>62</v>
      </c>
      <c r="N2454" t="s">
        <v>4070</v>
      </c>
    </row>
    <row r="2455" spans="12:14" x14ac:dyDescent="0.25">
      <c r="L2455" t="s">
        <v>4073</v>
      </c>
      <c r="M2455" t="s">
        <v>62</v>
      </c>
      <c r="N2455" t="s">
        <v>4072</v>
      </c>
    </row>
    <row r="2456" spans="12:14" x14ac:dyDescent="0.25">
      <c r="L2456" t="s">
        <v>4074</v>
      </c>
      <c r="M2456" t="s">
        <v>62</v>
      </c>
      <c r="N2456" t="s">
        <v>195</v>
      </c>
    </row>
    <row r="2457" spans="12:14" x14ac:dyDescent="0.25">
      <c r="L2457" t="s">
        <v>4075</v>
      </c>
      <c r="M2457" t="s">
        <v>62</v>
      </c>
      <c r="N2457" t="s">
        <v>1245</v>
      </c>
    </row>
    <row r="2458" spans="12:14" x14ac:dyDescent="0.25">
      <c r="L2458" t="s">
        <v>4077</v>
      </c>
      <c r="M2458" t="s">
        <v>62</v>
      </c>
      <c r="N2458" t="s">
        <v>4076</v>
      </c>
    </row>
    <row r="2459" spans="12:14" x14ac:dyDescent="0.25">
      <c r="L2459" t="s">
        <v>4078</v>
      </c>
      <c r="M2459" t="s">
        <v>62</v>
      </c>
      <c r="N2459" t="s">
        <v>771</v>
      </c>
    </row>
    <row r="2460" spans="12:14" x14ac:dyDescent="0.25">
      <c r="L2460" t="s">
        <v>4079</v>
      </c>
      <c r="M2460" t="s">
        <v>62</v>
      </c>
      <c r="N2460" t="s">
        <v>966</v>
      </c>
    </row>
    <row r="2461" spans="12:14" x14ac:dyDescent="0.25">
      <c r="L2461" t="s">
        <v>4081</v>
      </c>
      <c r="M2461" t="s">
        <v>62</v>
      </c>
      <c r="N2461" t="s">
        <v>4080</v>
      </c>
    </row>
    <row r="2462" spans="12:14" x14ac:dyDescent="0.25">
      <c r="L2462" t="s">
        <v>4082</v>
      </c>
      <c r="M2462" t="s">
        <v>62</v>
      </c>
      <c r="N2462" t="s">
        <v>1249</v>
      </c>
    </row>
    <row r="2463" spans="12:14" x14ac:dyDescent="0.25">
      <c r="L2463" t="s">
        <v>4084</v>
      </c>
      <c r="M2463" t="s">
        <v>62</v>
      </c>
      <c r="N2463" t="s">
        <v>4083</v>
      </c>
    </row>
    <row r="2464" spans="12:14" x14ac:dyDescent="0.25">
      <c r="L2464" t="s">
        <v>4085</v>
      </c>
      <c r="M2464" t="s">
        <v>62</v>
      </c>
      <c r="N2464" t="s">
        <v>3285</v>
      </c>
    </row>
    <row r="2465" spans="12:14" x14ac:dyDescent="0.25">
      <c r="L2465" t="s">
        <v>4086</v>
      </c>
      <c r="M2465" t="s">
        <v>62</v>
      </c>
      <c r="N2465" t="s">
        <v>1251</v>
      </c>
    </row>
    <row r="2466" spans="12:14" x14ac:dyDescent="0.25">
      <c r="L2466" t="s">
        <v>4087</v>
      </c>
      <c r="M2466" t="s">
        <v>62</v>
      </c>
      <c r="N2466" t="s">
        <v>199</v>
      </c>
    </row>
    <row r="2467" spans="12:14" x14ac:dyDescent="0.25">
      <c r="L2467" t="s">
        <v>4088</v>
      </c>
      <c r="M2467" t="s">
        <v>62</v>
      </c>
      <c r="N2467" t="s">
        <v>1878</v>
      </c>
    </row>
    <row r="2468" spans="12:14" x14ac:dyDescent="0.25">
      <c r="L2468" t="s">
        <v>4089</v>
      </c>
      <c r="M2468" t="s">
        <v>62</v>
      </c>
      <c r="N2468" t="s">
        <v>201</v>
      </c>
    </row>
    <row r="2469" spans="12:14" x14ac:dyDescent="0.25">
      <c r="L2469" t="s">
        <v>4090</v>
      </c>
      <c r="M2469" t="s">
        <v>62</v>
      </c>
      <c r="N2469" t="s">
        <v>2525</v>
      </c>
    </row>
    <row r="2470" spans="12:14" x14ac:dyDescent="0.25">
      <c r="L2470" t="s">
        <v>4091</v>
      </c>
      <c r="M2470" t="s">
        <v>62</v>
      </c>
      <c r="N2470" t="s">
        <v>203</v>
      </c>
    </row>
    <row r="2471" spans="12:14" x14ac:dyDescent="0.25">
      <c r="L2471" t="s">
        <v>4092</v>
      </c>
      <c r="M2471" t="s">
        <v>62</v>
      </c>
      <c r="N2471" t="s">
        <v>205</v>
      </c>
    </row>
    <row r="2472" spans="12:14" x14ac:dyDescent="0.25">
      <c r="L2472" t="s">
        <v>4093</v>
      </c>
      <c r="M2472" t="s">
        <v>62</v>
      </c>
      <c r="N2472" t="s">
        <v>407</v>
      </c>
    </row>
    <row r="2473" spans="12:14" x14ac:dyDescent="0.25">
      <c r="L2473" t="s">
        <v>4094</v>
      </c>
      <c r="M2473" t="s">
        <v>62</v>
      </c>
      <c r="N2473" t="s">
        <v>1270</v>
      </c>
    </row>
    <row r="2474" spans="12:14" x14ac:dyDescent="0.25">
      <c r="L2474" t="s">
        <v>4095</v>
      </c>
      <c r="M2474" t="s">
        <v>62</v>
      </c>
      <c r="N2474" t="s">
        <v>507</v>
      </c>
    </row>
    <row r="2475" spans="12:14" x14ac:dyDescent="0.25">
      <c r="L2475" t="s">
        <v>4096</v>
      </c>
      <c r="M2475" t="s">
        <v>62</v>
      </c>
      <c r="N2475" t="s">
        <v>209</v>
      </c>
    </row>
    <row r="2476" spans="12:14" x14ac:dyDescent="0.25">
      <c r="L2476" t="s">
        <v>4097</v>
      </c>
      <c r="M2476" t="s">
        <v>62</v>
      </c>
      <c r="N2476" t="s">
        <v>211</v>
      </c>
    </row>
    <row r="2477" spans="12:14" x14ac:dyDescent="0.25">
      <c r="L2477" t="s">
        <v>4098</v>
      </c>
      <c r="M2477" t="s">
        <v>62</v>
      </c>
      <c r="N2477" t="s">
        <v>1173</v>
      </c>
    </row>
    <row r="2478" spans="12:14" x14ac:dyDescent="0.25">
      <c r="L2478" t="s">
        <v>4099</v>
      </c>
      <c r="M2478" t="s">
        <v>62</v>
      </c>
      <c r="N2478" t="s">
        <v>413</v>
      </c>
    </row>
    <row r="2479" spans="12:14" x14ac:dyDescent="0.25">
      <c r="L2479" t="s">
        <v>4101</v>
      </c>
      <c r="M2479" t="s">
        <v>62</v>
      </c>
      <c r="N2479" t="s">
        <v>4100</v>
      </c>
    </row>
    <row r="2480" spans="12:14" x14ac:dyDescent="0.25">
      <c r="L2480" t="s">
        <v>4103</v>
      </c>
      <c r="M2480" t="s">
        <v>62</v>
      </c>
      <c r="N2480" t="s">
        <v>4102</v>
      </c>
    </row>
    <row r="2481" spans="12:14" x14ac:dyDescent="0.25">
      <c r="L2481" t="s">
        <v>4105</v>
      </c>
      <c r="M2481" t="s">
        <v>62</v>
      </c>
      <c r="N2481" t="s">
        <v>4104</v>
      </c>
    </row>
    <row r="2482" spans="12:14" x14ac:dyDescent="0.25">
      <c r="L2482" t="s">
        <v>4106</v>
      </c>
      <c r="M2482" t="s">
        <v>62</v>
      </c>
      <c r="N2482" t="s">
        <v>219</v>
      </c>
    </row>
    <row r="2483" spans="12:14" x14ac:dyDescent="0.25">
      <c r="L2483" t="s">
        <v>4107</v>
      </c>
      <c r="M2483" t="s">
        <v>62</v>
      </c>
      <c r="N2483" t="s">
        <v>221</v>
      </c>
    </row>
    <row r="2484" spans="12:14" x14ac:dyDescent="0.25">
      <c r="L2484" t="s">
        <v>4108</v>
      </c>
      <c r="M2484" t="s">
        <v>62</v>
      </c>
      <c r="N2484" t="s">
        <v>225</v>
      </c>
    </row>
    <row r="2485" spans="12:14" x14ac:dyDescent="0.25">
      <c r="L2485" t="s">
        <v>4109</v>
      </c>
      <c r="M2485" t="s">
        <v>62</v>
      </c>
      <c r="N2485" t="s">
        <v>227</v>
      </c>
    </row>
    <row r="2486" spans="12:14" x14ac:dyDescent="0.25">
      <c r="L2486" t="s">
        <v>4111</v>
      </c>
      <c r="M2486" t="s">
        <v>62</v>
      </c>
      <c r="N2486" t="s">
        <v>4110</v>
      </c>
    </row>
    <row r="2487" spans="12:14" x14ac:dyDescent="0.25">
      <c r="L2487" t="s">
        <v>4112</v>
      </c>
      <c r="M2487" t="s">
        <v>62</v>
      </c>
      <c r="N2487" t="s">
        <v>3532</v>
      </c>
    </row>
    <row r="2488" spans="12:14" x14ac:dyDescent="0.25">
      <c r="L2488" t="s">
        <v>4113</v>
      </c>
      <c r="M2488" t="s">
        <v>62</v>
      </c>
      <c r="N2488" t="s">
        <v>231</v>
      </c>
    </row>
    <row r="2489" spans="12:14" x14ac:dyDescent="0.25">
      <c r="L2489" t="s">
        <v>4114</v>
      </c>
      <c r="M2489" t="s">
        <v>62</v>
      </c>
      <c r="N2489" t="s">
        <v>233</v>
      </c>
    </row>
    <row r="2490" spans="12:14" x14ac:dyDescent="0.25">
      <c r="L2490" t="s">
        <v>4115</v>
      </c>
      <c r="M2490" t="s">
        <v>62</v>
      </c>
      <c r="N2490" t="s">
        <v>3313</v>
      </c>
    </row>
    <row r="2491" spans="12:14" x14ac:dyDescent="0.25">
      <c r="L2491" t="s">
        <v>4116</v>
      </c>
      <c r="M2491" t="s">
        <v>62</v>
      </c>
      <c r="N2491" t="s">
        <v>235</v>
      </c>
    </row>
    <row r="2492" spans="12:14" x14ac:dyDescent="0.25">
      <c r="L2492" t="s">
        <v>4118</v>
      </c>
      <c r="M2492" t="s">
        <v>62</v>
      </c>
      <c r="N2492" t="s">
        <v>4117</v>
      </c>
    </row>
    <row r="2493" spans="12:14" x14ac:dyDescent="0.25">
      <c r="L2493" t="s">
        <v>4120</v>
      </c>
      <c r="M2493" t="s">
        <v>62</v>
      </c>
      <c r="N2493" t="s">
        <v>4119</v>
      </c>
    </row>
    <row r="2494" spans="12:14" x14ac:dyDescent="0.25">
      <c r="L2494" t="s">
        <v>4121</v>
      </c>
      <c r="M2494" t="s">
        <v>62</v>
      </c>
      <c r="N2494" t="s">
        <v>237</v>
      </c>
    </row>
    <row r="2495" spans="12:14" x14ac:dyDescent="0.25">
      <c r="L2495" t="s">
        <v>4123</v>
      </c>
      <c r="M2495" t="s">
        <v>62</v>
      </c>
      <c r="N2495" t="s">
        <v>4122</v>
      </c>
    </row>
    <row r="2496" spans="12:14" x14ac:dyDescent="0.25">
      <c r="L2496" t="s">
        <v>4124</v>
      </c>
      <c r="M2496" t="s">
        <v>62</v>
      </c>
      <c r="N2496" t="s">
        <v>439</v>
      </c>
    </row>
    <row r="2497" spans="12:14" x14ac:dyDescent="0.25">
      <c r="L2497" t="s">
        <v>4125</v>
      </c>
      <c r="M2497" t="s">
        <v>62</v>
      </c>
      <c r="N2497" t="s">
        <v>821</v>
      </c>
    </row>
    <row r="2498" spans="12:14" x14ac:dyDescent="0.25">
      <c r="L2498" t="s">
        <v>4127</v>
      </c>
      <c r="M2498" t="s">
        <v>62</v>
      </c>
      <c r="N2498" t="s">
        <v>4126</v>
      </c>
    </row>
    <row r="2499" spans="12:14" x14ac:dyDescent="0.25">
      <c r="L2499" t="s">
        <v>4129</v>
      </c>
      <c r="M2499" t="s">
        <v>62</v>
      </c>
      <c r="N2499" t="s">
        <v>4128</v>
      </c>
    </row>
    <row r="2500" spans="12:14" x14ac:dyDescent="0.25">
      <c r="L2500" t="s">
        <v>4130</v>
      </c>
      <c r="M2500" t="s">
        <v>62</v>
      </c>
      <c r="N2500" t="s">
        <v>1947</v>
      </c>
    </row>
    <row r="2501" spans="12:14" x14ac:dyDescent="0.25">
      <c r="L2501" t="s">
        <v>4131</v>
      </c>
      <c r="M2501" t="s">
        <v>62</v>
      </c>
      <c r="N2501" t="s">
        <v>3343</v>
      </c>
    </row>
    <row r="2502" spans="12:14" x14ac:dyDescent="0.25">
      <c r="L2502" t="s">
        <v>4132</v>
      </c>
      <c r="M2502" t="s">
        <v>62</v>
      </c>
      <c r="N2502" t="s">
        <v>452</v>
      </c>
    </row>
    <row r="2503" spans="12:14" x14ac:dyDescent="0.25">
      <c r="L2503" t="s">
        <v>4134</v>
      </c>
      <c r="M2503" t="s">
        <v>62</v>
      </c>
      <c r="N2503" t="s">
        <v>4133</v>
      </c>
    </row>
    <row r="2504" spans="12:14" x14ac:dyDescent="0.25">
      <c r="L2504" t="s">
        <v>4135</v>
      </c>
      <c r="M2504" t="s">
        <v>62</v>
      </c>
      <c r="N2504" t="s">
        <v>458</v>
      </c>
    </row>
    <row r="2505" spans="12:14" x14ac:dyDescent="0.25">
      <c r="L2505" t="s">
        <v>4136</v>
      </c>
      <c r="M2505" t="s">
        <v>62</v>
      </c>
      <c r="N2505" t="s">
        <v>249</v>
      </c>
    </row>
    <row r="2506" spans="12:14" x14ac:dyDescent="0.25">
      <c r="L2506" t="s">
        <v>4137</v>
      </c>
      <c r="M2506" t="s">
        <v>62</v>
      </c>
      <c r="N2506" t="s">
        <v>1774</v>
      </c>
    </row>
    <row r="2507" spans="12:14" x14ac:dyDescent="0.25">
      <c r="L2507" t="s">
        <v>4138</v>
      </c>
      <c r="M2507" t="s">
        <v>62</v>
      </c>
      <c r="N2507" t="s">
        <v>1057</v>
      </c>
    </row>
    <row r="2508" spans="12:14" x14ac:dyDescent="0.25">
      <c r="L2508" t="s">
        <v>4139</v>
      </c>
      <c r="M2508" t="s">
        <v>62</v>
      </c>
      <c r="N2508" t="s">
        <v>1459</v>
      </c>
    </row>
    <row r="2509" spans="12:14" x14ac:dyDescent="0.25">
      <c r="L2509" t="s">
        <v>4140</v>
      </c>
      <c r="M2509" t="s">
        <v>62</v>
      </c>
      <c r="N2509" t="s">
        <v>1782</v>
      </c>
    </row>
    <row r="2510" spans="12:14" x14ac:dyDescent="0.25">
      <c r="L2510" t="s">
        <v>4141</v>
      </c>
      <c r="M2510" t="s">
        <v>62</v>
      </c>
      <c r="N2510" t="s">
        <v>1465</v>
      </c>
    </row>
    <row r="2511" spans="12:14" x14ac:dyDescent="0.25">
      <c r="L2511" t="s">
        <v>4143</v>
      </c>
      <c r="M2511" t="s">
        <v>62</v>
      </c>
      <c r="N2511" t="s">
        <v>4142</v>
      </c>
    </row>
    <row r="2512" spans="12:14" x14ac:dyDescent="0.25">
      <c r="L2512" t="s">
        <v>4145</v>
      </c>
      <c r="M2512" t="s">
        <v>62</v>
      </c>
      <c r="N2512" t="s">
        <v>4144</v>
      </c>
    </row>
    <row r="2513" spans="12:14" x14ac:dyDescent="0.25">
      <c r="L2513" t="s">
        <v>4146</v>
      </c>
      <c r="M2513" t="s">
        <v>62</v>
      </c>
      <c r="N2513" t="s">
        <v>464</v>
      </c>
    </row>
    <row r="2514" spans="12:14" x14ac:dyDescent="0.25">
      <c r="L2514" t="s">
        <v>4147</v>
      </c>
      <c r="M2514" t="s">
        <v>62</v>
      </c>
      <c r="N2514" t="s">
        <v>466</v>
      </c>
    </row>
    <row r="2515" spans="12:14" x14ac:dyDescent="0.25">
      <c r="L2515" t="s">
        <v>4148</v>
      </c>
      <c r="M2515" t="s">
        <v>62</v>
      </c>
      <c r="N2515" t="s">
        <v>1094</v>
      </c>
    </row>
    <row r="2516" spans="12:14" x14ac:dyDescent="0.25">
      <c r="L2516" t="s">
        <v>4149</v>
      </c>
      <c r="M2516" t="s">
        <v>62</v>
      </c>
      <c r="N2516" t="s">
        <v>126</v>
      </c>
    </row>
    <row r="2517" spans="12:14" x14ac:dyDescent="0.25">
      <c r="L2517" t="s">
        <v>4150</v>
      </c>
      <c r="M2517" t="s">
        <v>62</v>
      </c>
      <c r="N2517" t="s">
        <v>1097</v>
      </c>
    </row>
    <row r="2518" spans="12:14" x14ac:dyDescent="0.25">
      <c r="L2518" t="s">
        <v>4152</v>
      </c>
      <c r="M2518" t="s">
        <v>62</v>
      </c>
      <c r="N2518" t="s">
        <v>4151</v>
      </c>
    </row>
    <row r="2519" spans="12:14" x14ac:dyDescent="0.25">
      <c r="L2519" t="s">
        <v>4153</v>
      </c>
      <c r="M2519" t="s">
        <v>62</v>
      </c>
      <c r="N2519" t="s">
        <v>469</v>
      </c>
    </row>
    <row r="2520" spans="12:14" x14ac:dyDescent="0.25">
      <c r="L2520" t="s">
        <v>4154</v>
      </c>
      <c r="M2520" t="s">
        <v>62</v>
      </c>
      <c r="N2520" t="s">
        <v>1348</v>
      </c>
    </row>
    <row r="2521" spans="12:14" x14ac:dyDescent="0.25">
      <c r="L2521" t="s">
        <v>4155</v>
      </c>
      <c r="M2521" t="s">
        <v>62</v>
      </c>
      <c r="N2521" t="s">
        <v>1794</v>
      </c>
    </row>
    <row r="2522" spans="12:14" x14ac:dyDescent="0.25">
      <c r="L2522" t="s">
        <v>4156</v>
      </c>
      <c r="M2522" t="s">
        <v>63</v>
      </c>
      <c r="N2522" t="s">
        <v>1629</v>
      </c>
    </row>
    <row r="2523" spans="12:14" x14ac:dyDescent="0.25">
      <c r="L2523" t="s">
        <v>4158</v>
      </c>
      <c r="M2523" t="s">
        <v>63</v>
      </c>
      <c r="N2523" t="s">
        <v>4157</v>
      </c>
    </row>
    <row r="2524" spans="12:14" x14ac:dyDescent="0.25">
      <c r="L2524" t="s">
        <v>4160</v>
      </c>
      <c r="M2524" t="s">
        <v>63</v>
      </c>
      <c r="N2524" t="s">
        <v>4159</v>
      </c>
    </row>
    <row r="2525" spans="12:14" x14ac:dyDescent="0.25">
      <c r="L2525" t="s">
        <v>4162</v>
      </c>
      <c r="M2525" t="s">
        <v>63</v>
      </c>
      <c r="N2525" t="s">
        <v>4161</v>
      </c>
    </row>
    <row r="2526" spans="12:14" x14ac:dyDescent="0.25">
      <c r="L2526" t="s">
        <v>4164</v>
      </c>
      <c r="M2526" t="s">
        <v>63</v>
      </c>
      <c r="N2526" t="s">
        <v>4163</v>
      </c>
    </row>
    <row r="2527" spans="12:14" x14ac:dyDescent="0.25">
      <c r="L2527" t="s">
        <v>4165</v>
      </c>
      <c r="M2527" t="s">
        <v>63</v>
      </c>
      <c r="N2527" t="s">
        <v>3756</v>
      </c>
    </row>
    <row r="2528" spans="12:14" x14ac:dyDescent="0.25">
      <c r="L2528" t="s">
        <v>4167</v>
      </c>
      <c r="M2528" t="s">
        <v>63</v>
      </c>
      <c r="N2528" t="s">
        <v>4166</v>
      </c>
    </row>
    <row r="2529" spans="12:14" x14ac:dyDescent="0.25">
      <c r="L2529" t="s">
        <v>4169</v>
      </c>
      <c r="M2529" t="s">
        <v>63</v>
      </c>
      <c r="N2529" t="s">
        <v>4168</v>
      </c>
    </row>
    <row r="2530" spans="12:14" x14ac:dyDescent="0.25">
      <c r="L2530" t="s">
        <v>4171</v>
      </c>
      <c r="M2530" t="s">
        <v>63</v>
      </c>
      <c r="N2530" t="s">
        <v>4170</v>
      </c>
    </row>
    <row r="2531" spans="12:14" x14ac:dyDescent="0.25">
      <c r="L2531" t="s">
        <v>4173</v>
      </c>
      <c r="M2531" t="s">
        <v>63</v>
      </c>
      <c r="N2531" t="s">
        <v>4172</v>
      </c>
    </row>
    <row r="2532" spans="12:14" x14ac:dyDescent="0.25">
      <c r="L2532" t="s">
        <v>4175</v>
      </c>
      <c r="M2532" t="s">
        <v>63</v>
      </c>
      <c r="N2532" t="s">
        <v>4174</v>
      </c>
    </row>
    <row r="2533" spans="12:14" x14ac:dyDescent="0.25">
      <c r="L2533" t="s">
        <v>4177</v>
      </c>
      <c r="M2533" t="s">
        <v>63</v>
      </c>
      <c r="N2533" t="s">
        <v>4176</v>
      </c>
    </row>
    <row r="2534" spans="12:14" x14ac:dyDescent="0.25">
      <c r="L2534" t="s">
        <v>4179</v>
      </c>
      <c r="M2534" t="s">
        <v>63</v>
      </c>
      <c r="N2534" t="s">
        <v>4178</v>
      </c>
    </row>
    <row r="2535" spans="12:14" x14ac:dyDescent="0.25">
      <c r="L2535" t="s">
        <v>4180</v>
      </c>
      <c r="M2535" t="s">
        <v>63</v>
      </c>
      <c r="N2535" t="s">
        <v>1809</v>
      </c>
    </row>
    <row r="2536" spans="12:14" x14ac:dyDescent="0.25">
      <c r="L2536" t="s">
        <v>4182</v>
      </c>
      <c r="M2536" t="s">
        <v>63</v>
      </c>
      <c r="N2536" t="s">
        <v>4181</v>
      </c>
    </row>
    <row r="2537" spans="12:14" x14ac:dyDescent="0.25">
      <c r="L2537" t="s">
        <v>4184</v>
      </c>
      <c r="M2537" t="s">
        <v>63</v>
      </c>
      <c r="N2537" t="s">
        <v>4183</v>
      </c>
    </row>
    <row r="2538" spans="12:14" x14ac:dyDescent="0.25">
      <c r="L2538" t="s">
        <v>4186</v>
      </c>
      <c r="M2538" t="s">
        <v>63</v>
      </c>
      <c r="N2538" t="s">
        <v>4185</v>
      </c>
    </row>
    <row r="2539" spans="12:14" x14ac:dyDescent="0.25">
      <c r="L2539" t="s">
        <v>4188</v>
      </c>
      <c r="M2539" t="s">
        <v>63</v>
      </c>
      <c r="N2539" t="s">
        <v>4187</v>
      </c>
    </row>
    <row r="2540" spans="12:14" x14ac:dyDescent="0.25">
      <c r="L2540" t="s">
        <v>4190</v>
      </c>
      <c r="M2540" t="s">
        <v>63</v>
      </c>
      <c r="N2540" t="s">
        <v>4189</v>
      </c>
    </row>
    <row r="2541" spans="12:14" x14ac:dyDescent="0.25">
      <c r="L2541" t="s">
        <v>4192</v>
      </c>
      <c r="M2541" t="s">
        <v>63</v>
      </c>
      <c r="N2541" t="s">
        <v>4191</v>
      </c>
    </row>
    <row r="2542" spans="12:14" x14ac:dyDescent="0.25">
      <c r="L2542" t="s">
        <v>4194</v>
      </c>
      <c r="M2542" t="s">
        <v>63</v>
      </c>
      <c r="N2542" t="s">
        <v>4193</v>
      </c>
    </row>
    <row r="2543" spans="12:14" x14ac:dyDescent="0.25">
      <c r="L2543" t="s">
        <v>4196</v>
      </c>
      <c r="M2543" t="s">
        <v>63</v>
      </c>
      <c r="N2543" t="s">
        <v>4195</v>
      </c>
    </row>
    <row r="2544" spans="12:14" x14ac:dyDescent="0.25">
      <c r="L2544" t="s">
        <v>4198</v>
      </c>
      <c r="M2544" t="s">
        <v>63</v>
      </c>
      <c r="N2544" t="s">
        <v>4197</v>
      </c>
    </row>
    <row r="2545" spans="12:14" x14ac:dyDescent="0.25">
      <c r="L2545" t="s">
        <v>4199</v>
      </c>
      <c r="M2545" t="s">
        <v>63</v>
      </c>
      <c r="N2545" t="s">
        <v>869</v>
      </c>
    </row>
    <row r="2546" spans="12:14" x14ac:dyDescent="0.25">
      <c r="L2546" t="s">
        <v>4200</v>
      </c>
      <c r="M2546" t="s">
        <v>63</v>
      </c>
      <c r="N2546" t="s">
        <v>1204</v>
      </c>
    </row>
    <row r="2547" spans="12:14" x14ac:dyDescent="0.25">
      <c r="L2547" t="s">
        <v>4202</v>
      </c>
      <c r="M2547" t="s">
        <v>63</v>
      </c>
      <c r="N2547" t="s">
        <v>4201</v>
      </c>
    </row>
    <row r="2548" spans="12:14" x14ac:dyDescent="0.25">
      <c r="L2548" t="s">
        <v>4204</v>
      </c>
      <c r="M2548" t="s">
        <v>63</v>
      </c>
      <c r="N2548" t="s">
        <v>4203</v>
      </c>
    </row>
    <row r="2549" spans="12:14" x14ac:dyDescent="0.25">
      <c r="L2549" t="s">
        <v>4205</v>
      </c>
      <c r="M2549" t="s">
        <v>63</v>
      </c>
      <c r="N2549" t="s">
        <v>1826</v>
      </c>
    </row>
    <row r="2550" spans="12:14" x14ac:dyDescent="0.25">
      <c r="L2550" t="s">
        <v>4206</v>
      </c>
      <c r="M2550" t="s">
        <v>63</v>
      </c>
      <c r="N2550" t="s">
        <v>147</v>
      </c>
    </row>
    <row r="2551" spans="12:14" x14ac:dyDescent="0.25">
      <c r="L2551" t="s">
        <v>4208</v>
      </c>
      <c r="M2551" t="s">
        <v>63</v>
      </c>
      <c r="N2551" t="s">
        <v>4207</v>
      </c>
    </row>
    <row r="2552" spans="12:14" x14ac:dyDescent="0.25">
      <c r="L2552" t="s">
        <v>4209</v>
      </c>
      <c r="M2552" t="s">
        <v>63</v>
      </c>
      <c r="N2552" t="s">
        <v>3771</v>
      </c>
    </row>
    <row r="2553" spans="12:14" x14ac:dyDescent="0.25">
      <c r="L2553" t="s">
        <v>4211</v>
      </c>
      <c r="M2553" t="s">
        <v>63</v>
      </c>
      <c r="N2553" t="s">
        <v>4210</v>
      </c>
    </row>
    <row r="2554" spans="12:14" x14ac:dyDescent="0.25">
      <c r="L2554" t="s">
        <v>4213</v>
      </c>
      <c r="M2554" t="s">
        <v>63</v>
      </c>
      <c r="N2554" t="s">
        <v>4212</v>
      </c>
    </row>
    <row r="2555" spans="12:14" x14ac:dyDescent="0.25">
      <c r="L2555" t="s">
        <v>4214</v>
      </c>
      <c r="M2555" t="s">
        <v>63</v>
      </c>
      <c r="N2555" t="s">
        <v>1210</v>
      </c>
    </row>
    <row r="2556" spans="12:14" x14ac:dyDescent="0.25">
      <c r="L2556" t="s">
        <v>4216</v>
      </c>
      <c r="M2556" t="s">
        <v>63</v>
      </c>
      <c r="N2556" t="s">
        <v>4215</v>
      </c>
    </row>
    <row r="2557" spans="12:14" x14ac:dyDescent="0.25">
      <c r="L2557" t="s">
        <v>4217</v>
      </c>
      <c r="M2557" t="s">
        <v>63</v>
      </c>
      <c r="N2557" t="s">
        <v>149</v>
      </c>
    </row>
    <row r="2558" spans="12:14" x14ac:dyDescent="0.25">
      <c r="L2558" t="s">
        <v>4218</v>
      </c>
      <c r="M2558" t="s">
        <v>63</v>
      </c>
      <c r="N2558" t="s">
        <v>151</v>
      </c>
    </row>
    <row r="2559" spans="12:14" x14ac:dyDescent="0.25">
      <c r="L2559" t="s">
        <v>4220</v>
      </c>
      <c r="M2559" t="s">
        <v>63</v>
      </c>
      <c r="N2559" t="s">
        <v>4219</v>
      </c>
    </row>
    <row r="2560" spans="12:14" x14ac:dyDescent="0.25">
      <c r="L2560" t="s">
        <v>4221</v>
      </c>
      <c r="M2560" t="s">
        <v>63</v>
      </c>
      <c r="N2560" t="s">
        <v>159</v>
      </c>
    </row>
    <row r="2561" spans="12:14" x14ac:dyDescent="0.25">
      <c r="L2561" t="s">
        <v>4223</v>
      </c>
      <c r="M2561" t="s">
        <v>63</v>
      </c>
      <c r="N2561" t="s">
        <v>4222</v>
      </c>
    </row>
    <row r="2562" spans="12:14" x14ac:dyDescent="0.25">
      <c r="L2562" t="s">
        <v>4225</v>
      </c>
      <c r="M2562" t="s">
        <v>63</v>
      </c>
      <c r="N2562" t="s">
        <v>4224</v>
      </c>
    </row>
    <row r="2563" spans="12:14" x14ac:dyDescent="0.25">
      <c r="L2563" t="s">
        <v>4227</v>
      </c>
      <c r="M2563" t="s">
        <v>63</v>
      </c>
      <c r="N2563" t="s">
        <v>4226</v>
      </c>
    </row>
    <row r="2564" spans="12:14" x14ac:dyDescent="0.25">
      <c r="L2564" t="s">
        <v>4229</v>
      </c>
      <c r="M2564" t="s">
        <v>63</v>
      </c>
      <c r="N2564" t="s">
        <v>4228</v>
      </c>
    </row>
    <row r="2565" spans="12:14" x14ac:dyDescent="0.25">
      <c r="L2565" t="s">
        <v>4231</v>
      </c>
      <c r="M2565" t="s">
        <v>63</v>
      </c>
      <c r="N2565" t="s">
        <v>4230</v>
      </c>
    </row>
    <row r="2566" spans="12:14" x14ac:dyDescent="0.25">
      <c r="L2566" t="s">
        <v>4232</v>
      </c>
      <c r="M2566" t="s">
        <v>63</v>
      </c>
      <c r="N2566" t="s">
        <v>85</v>
      </c>
    </row>
    <row r="2567" spans="12:14" x14ac:dyDescent="0.25">
      <c r="L2567" t="s">
        <v>4234</v>
      </c>
      <c r="M2567" t="s">
        <v>63</v>
      </c>
      <c r="N2567" t="s">
        <v>4233</v>
      </c>
    </row>
    <row r="2568" spans="12:14" x14ac:dyDescent="0.25">
      <c r="L2568" t="s">
        <v>4235</v>
      </c>
      <c r="M2568" t="s">
        <v>63</v>
      </c>
      <c r="N2568" t="s">
        <v>1653</v>
      </c>
    </row>
    <row r="2569" spans="12:14" x14ac:dyDescent="0.25">
      <c r="L2569" t="s">
        <v>4237</v>
      </c>
      <c r="M2569" t="s">
        <v>63</v>
      </c>
      <c r="N2569" t="s">
        <v>4236</v>
      </c>
    </row>
    <row r="2570" spans="12:14" x14ac:dyDescent="0.25">
      <c r="L2570" t="s">
        <v>4239</v>
      </c>
      <c r="M2570" t="s">
        <v>63</v>
      </c>
      <c r="N2570" t="s">
        <v>4238</v>
      </c>
    </row>
    <row r="2571" spans="12:14" x14ac:dyDescent="0.25">
      <c r="L2571" t="s">
        <v>4241</v>
      </c>
      <c r="M2571" t="s">
        <v>63</v>
      </c>
      <c r="N2571" t="s">
        <v>4240</v>
      </c>
    </row>
    <row r="2572" spans="12:14" x14ac:dyDescent="0.25">
      <c r="L2572" t="s">
        <v>4243</v>
      </c>
      <c r="M2572" t="s">
        <v>63</v>
      </c>
      <c r="N2572" t="s">
        <v>4242</v>
      </c>
    </row>
    <row r="2573" spans="12:14" x14ac:dyDescent="0.25">
      <c r="L2573" t="s">
        <v>4245</v>
      </c>
      <c r="M2573" t="s">
        <v>63</v>
      </c>
      <c r="N2573" t="s">
        <v>4244</v>
      </c>
    </row>
    <row r="2574" spans="12:14" x14ac:dyDescent="0.25">
      <c r="L2574" t="s">
        <v>4246</v>
      </c>
      <c r="M2574" t="s">
        <v>63</v>
      </c>
      <c r="N2574" t="s">
        <v>4055</v>
      </c>
    </row>
    <row r="2575" spans="12:14" x14ac:dyDescent="0.25">
      <c r="L2575" t="s">
        <v>4248</v>
      </c>
      <c r="M2575" t="s">
        <v>63</v>
      </c>
      <c r="N2575" t="s">
        <v>4247</v>
      </c>
    </row>
    <row r="2576" spans="12:14" x14ac:dyDescent="0.25">
      <c r="L2576" t="s">
        <v>4250</v>
      </c>
      <c r="M2576" t="s">
        <v>63</v>
      </c>
      <c r="N2576" t="s">
        <v>4249</v>
      </c>
    </row>
    <row r="2577" spans="12:14" x14ac:dyDescent="0.25">
      <c r="L2577" t="s">
        <v>4252</v>
      </c>
      <c r="M2577" t="s">
        <v>63</v>
      </c>
      <c r="N2577" t="s">
        <v>4251</v>
      </c>
    </row>
    <row r="2578" spans="12:14" x14ac:dyDescent="0.25">
      <c r="L2578" t="s">
        <v>4253</v>
      </c>
      <c r="M2578" t="s">
        <v>63</v>
      </c>
      <c r="N2578" t="s">
        <v>179</v>
      </c>
    </row>
    <row r="2579" spans="12:14" x14ac:dyDescent="0.25">
      <c r="L2579" t="s">
        <v>4254</v>
      </c>
      <c r="M2579" t="s">
        <v>63</v>
      </c>
      <c r="N2579" t="s">
        <v>916</v>
      </c>
    </row>
    <row r="2580" spans="12:14" x14ac:dyDescent="0.25">
      <c r="L2580" t="s">
        <v>4256</v>
      </c>
      <c r="M2580" t="s">
        <v>63</v>
      </c>
      <c r="N2580" t="s">
        <v>4255</v>
      </c>
    </row>
    <row r="2581" spans="12:14" x14ac:dyDescent="0.25">
      <c r="L2581" t="s">
        <v>4257</v>
      </c>
      <c r="M2581" t="s">
        <v>63</v>
      </c>
      <c r="N2581" t="s">
        <v>617</v>
      </c>
    </row>
    <row r="2582" spans="12:14" x14ac:dyDescent="0.25">
      <c r="L2582" t="s">
        <v>4259</v>
      </c>
      <c r="M2582" t="s">
        <v>63</v>
      </c>
      <c r="N2582" t="s">
        <v>4258</v>
      </c>
    </row>
    <row r="2583" spans="12:14" x14ac:dyDescent="0.25">
      <c r="L2583" t="s">
        <v>4261</v>
      </c>
      <c r="M2583" t="s">
        <v>63</v>
      </c>
      <c r="N2583" t="s">
        <v>4260</v>
      </c>
    </row>
    <row r="2584" spans="12:14" x14ac:dyDescent="0.25">
      <c r="L2584" t="s">
        <v>4263</v>
      </c>
      <c r="M2584" t="s">
        <v>63</v>
      </c>
      <c r="N2584" t="s">
        <v>4262</v>
      </c>
    </row>
    <row r="2585" spans="12:14" x14ac:dyDescent="0.25">
      <c r="L2585" t="s">
        <v>4265</v>
      </c>
      <c r="M2585" t="s">
        <v>63</v>
      </c>
      <c r="N2585" t="s">
        <v>4264</v>
      </c>
    </row>
    <row r="2586" spans="12:14" x14ac:dyDescent="0.25">
      <c r="L2586" t="s">
        <v>4267</v>
      </c>
      <c r="M2586" t="s">
        <v>63</v>
      </c>
      <c r="N2586" t="s">
        <v>4266</v>
      </c>
    </row>
    <row r="2587" spans="12:14" x14ac:dyDescent="0.25">
      <c r="L2587" t="s">
        <v>4268</v>
      </c>
      <c r="M2587" t="s">
        <v>63</v>
      </c>
      <c r="N2587" t="s">
        <v>757</v>
      </c>
    </row>
    <row r="2588" spans="12:14" x14ac:dyDescent="0.25">
      <c r="L2588" t="s">
        <v>4270</v>
      </c>
      <c r="M2588" t="s">
        <v>63</v>
      </c>
      <c r="N2588" t="s">
        <v>4269</v>
      </c>
    </row>
    <row r="2589" spans="12:14" x14ac:dyDescent="0.25">
      <c r="L2589" t="s">
        <v>4272</v>
      </c>
      <c r="M2589" t="s">
        <v>63</v>
      </c>
      <c r="N2589" t="s">
        <v>4271</v>
      </c>
    </row>
    <row r="2590" spans="12:14" x14ac:dyDescent="0.25">
      <c r="L2590" t="s">
        <v>4273</v>
      </c>
      <c r="M2590" t="s">
        <v>63</v>
      </c>
      <c r="N2590" t="s">
        <v>1234</v>
      </c>
    </row>
    <row r="2591" spans="12:14" x14ac:dyDescent="0.25">
      <c r="L2591" t="s">
        <v>4274</v>
      </c>
      <c r="M2591" t="s">
        <v>63</v>
      </c>
      <c r="N2591" t="s">
        <v>1666</v>
      </c>
    </row>
    <row r="2592" spans="12:14" x14ac:dyDescent="0.25">
      <c r="L2592" t="s">
        <v>4275</v>
      </c>
      <c r="M2592" t="s">
        <v>63</v>
      </c>
      <c r="N2592" t="s">
        <v>629</v>
      </c>
    </row>
    <row r="2593" spans="12:14" x14ac:dyDescent="0.25">
      <c r="L2593" t="s">
        <v>4277</v>
      </c>
      <c r="M2593" t="s">
        <v>63</v>
      </c>
      <c r="N2593" t="s">
        <v>4276</v>
      </c>
    </row>
    <row r="2594" spans="12:14" x14ac:dyDescent="0.25">
      <c r="L2594" t="s">
        <v>4279</v>
      </c>
      <c r="M2594" t="s">
        <v>63</v>
      </c>
      <c r="N2594" t="s">
        <v>4278</v>
      </c>
    </row>
    <row r="2595" spans="12:14" x14ac:dyDescent="0.25">
      <c r="L2595" t="s">
        <v>4280</v>
      </c>
      <c r="M2595" t="s">
        <v>63</v>
      </c>
      <c r="N2595" t="s">
        <v>940</v>
      </c>
    </row>
    <row r="2596" spans="12:14" x14ac:dyDescent="0.25">
      <c r="L2596" t="s">
        <v>4281</v>
      </c>
      <c r="M2596" t="s">
        <v>63</v>
      </c>
      <c r="N2596" t="s">
        <v>189</v>
      </c>
    </row>
    <row r="2597" spans="12:14" x14ac:dyDescent="0.25">
      <c r="L2597" t="s">
        <v>4283</v>
      </c>
      <c r="M2597" t="s">
        <v>63</v>
      </c>
      <c r="N2597" t="s">
        <v>4282</v>
      </c>
    </row>
    <row r="2598" spans="12:14" x14ac:dyDescent="0.25">
      <c r="L2598" t="s">
        <v>4284</v>
      </c>
      <c r="M2598" t="s">
        <v>63</v>
      </c>
      <c r="N2598" t="s">
        <v>943</v>
      </c>
    </row>
    <row r="2599" spans="12:14" x14ac:dyDescent="0.25">
      <c r="L2599" t="s">
        <v>4286</v>
      </c>
      <c r="M2599" t="s">
        <v>63</v>
      </c>
      <c r="N2599" t="s">
        <v>4285</v>
      </c>
    </row>
    <row r="2600" spans="12:14" x14ac:dyDescent="0.25">
      <c r="L2600" t="s">
        <v>4288</v>
      </c>
      <c r="M2600" t="s">
        <v>63</v>
      </c>
      <c r="N2600" t="s">
        <v>4287</v>
      </c>
    </row>
    <row r="2601" spans="12:14" x14ac:dyDescent="0.25">
      <c r="L2601" t="s">
        <v>4289</v>
      </c>
      <c r="M2601" t="s">
        <v>63</v>
      </c>
      <c r="N2601" t="s">
        <v>191</v>
      </c>
    </row>
    <row r="2602" spans="12:14" x14ac:dyDescent="0.25">
      <c r="L2602" t="s">
        <v>4291</v>
      </c>
      <c r="M2602" t="s">
        <v>63</v>
      </c>
      <c r="N2602" t="s">
        <v>4290</v>
      </c>
    </row>
    <row r="2603" spans="12:14" x14ac:dyDescent="0.25">
      <c r="L2603" t="s">
        <v>4293</v>
      </c>
      <c r="M2603" t="s">
        <v>63</v>
      </c>
      <c r="N2603" t="s">
        <v>4292</v>
      </c>
    </row>
    <row r="2604" spans="12:14" x14ac:dyDescent="0.25">
      <c r="L2604" t="s">
        <v>4295</v>
      </c>
      <c r="M2604" t="s">
        <v>63</v>
      </c>
      <c r="N2604" t="s">
        <v>4294</v>
      </c>
    </row>
    <row r="2605" spans="12:14" x14ac:dyDescent="0.25">
      <c r="L2605" t="s">
        <v>4297</v>
      </c>
      <c r="M2605" t="s">
        <v>63</v>
      </c>
      <c r="N2605" t="s">
        <v>4296</v>
      </c>
    </row>
    <row r="2606" spans="12:14" x14ac:dyDescent="0.25">
      <c r="L2606" t="s">
        <v>4299</v>
      </c>
      <c r="M2606" t="s">
        <v>63</v>
      </c>
      <c r="N2606" t="s">
        <v>4298</v>
      </c>
    </row>
    <row r="2607" spans="12:14" x14ac:dyDescent="0.25">
      <c r="L2607" t="s">
        <v>4301</v>
      </c>
      <c r="M2607" t="s">
        <v>63</v>
      </c>
      <c r="N2607" t="s">
        <v>4300</v>
      </c>
    </row>
    <row r="2608" spans="12:14" x14ac:dyDescent="0.25">
      <c r="L2608" t="s">
        <v>4303</v>
      </c>
      <c r="M2608" t="s">
        <v>63</v>
      </c>
      <c r="N2608" t="s">
        <v>4302</v>
      </c>
    </row>
    <row r="2609" spans="12:14" x14ac:dyDescent="0.25">
      <c r="L2609" t="s">
        <v>4305</v>
      </c>
      <c r="M2609" t="s">
        <v>63</v>
      </c>
      <c r="N2609" t="s">
        <v>4304</v>
      </c>
    </row>
    <row r="2610" spans="12:14" x14ac:dyDescent="0.25">
      <c r="L2610" t="s">
        <v>4307</v>
      </c>
      <c r="M2610" t="s">
        <v>63</v>
      </c>
      <c r="N2610" t="s">
        <v>4306</v>
      </c>
    </row>
    <row r="2611" spans="12:14" x14ac:dyDescent="0.25">
      <c r="L2611" t="s">
        <v>4308</v>
      </c>
      <c r="M2611" t="s">
        <v>63</v>
      </c>
      <c r="N2611" t="s">
        <v>1680</v>
      </c>
    </row>
    <row r="2612" spans="12:14" x14ac:dyDescent="0.25">
      <c r="L2612" t="s">
        <v>4309</v>
      </c>
      <c r="M2612" t="s">
        <v>63</v>
      </c>
      <c r="N2612" t="s">
        <v>1864</v>
      </c>
    </row>
    <row r="2613" spans="12:14" x14ac:dyDescent="0.25">
      <c r="L2613" t="s">
        <v>4311</v>
      </c>
      <c r="M2613" t="s">
        <v>63</v>
      </c>
      <c r="N2613" t="s">
        <v>4310</v>
      </c>
    </row>
    <row r="2614" spans="12:14" x14ac:dyDescent="0.25">
      <c r="L2614" t="s">
        <v>4313</v>
      </c>
      <c r="M2614" t="s">
        <v>63</v>
      </c>
      <c r="N2614" t="s">
        <v>4312</v>
      </c>
    </row>
    <row r="2615" spans="12:14" x14ac:dyDescent="0.25">
      <c r="L2615" t="s">
        <v>4314</v>
      </c>
      <c r="M2615" t="s">
        <v>63</v>
      </c>
      <c r="N2615" t="s">
        <v>3082</v>
      </c>
    </row>
    <row r="2616" spans="12:14" x14ac:dyDescent="0.25">
      <c r="L2616" t="s">
        <v>4315</v>
      </c>
      <c r="M2616" t="s">
        <v>63</v>
      </c>
      <c r="N2616" t="s">
        <v>197</v>
      </c>
    </row>
    <row r="2617" spans="12:14" x14ac:dyDescent="0.25">
      <c r="L2617" t="s">
        <v>4316</v>
      </c>
      <c r="M2617" t="s">
        <v>63</v>
      </c>
      <c r="N2617" t="s">
        <v>964</v>
      </c>
    </row>
    <row r="2618" spans="12:14" x14ac:dyDescent="0.25">
      <c r="L2618" t="s">
        <v>4317</v>
      </c>
      <c r="M2618" t="s">
        <v>63</v>
      </c>
      <c r="N2618" t="s">
        <v>771</v>
      </c>
    </row>
    <row r="2619" spans="12:14" x14ac:dyDescent="0.25">
      <c r="L2619" t="s">
        <v>4319</v>
      </c>
      <c r="M2619" t="s">
        <v>63</v>
      </c>
      <c r="N2619" t="s">
        <v>4318</v>
      </c>
    </row>
    <row r="2620" spans="12:14" x14ac:dyDescent="0.25">
      <c r="L2620" t="s">
        <v>4320</v>
      </c>
      <c r="M2620" t="s">
        <v>63</v>
      </c>
      <c r="N2620" t="s">
        <v>4080</v>
      </c>
    </row>
    <row r="2621" spans="12:14" x14ac:dyDescent="0.25">
      <c r="L2621" t="s">
        <v>4321</v>
      </c>
      <c r="M2621" t="s">
        <v>63</v>
      </c>
      <c r="N2621" t="s">
        <v>1249</v>
      </c>
    </row>
    <row r="2622" spans="12:14" x14ac:dyDescent="0.25">
      <c r="L2622" t="s">
        <v>4322</v>
      </c>
      <c r="M2622" t="s">
        <v>63</v>
      </c>
      <c r="N2622" t="s">
        <v>970</v>
      </c>
    </row>
    <row r="2623" spans="12:14" x14ac:dyDescent="0.25">
      <c r="L2623" t="s">
        <v>4323</v>
      </c>
      <c r="M2623" t="s">
        <v>63</v>
      </c>
      <c r="N2623" t="s">
        <v>1393</v>
      </c>
    </row>
    <row r="2624" spans="12:14" x14ac:dyDescent="0.25">
      <c r="L2624" t="s">
        <v>4325</v>
      </c>
      <c r="M2624" t="s">
        <v>63</v>
      </c>
      <c r="N2624" t="s">
        <v>4324</v>
      </c>
    </row>
    <row r="2625" spans="12:14" x14ac:dyDescent="0.25">
      <c r="L2625" t="s">
        <v>4326</v>
      </c>
      <c r="M2625" t="s">
        <v>63</v>
      </c>
      <c r="N2625" t="s">
        <v>1691</v>
      </c>
    </row>
    <row r="2626" spans="12:14" x14ac:dyDescent="0.25">
      <c r="L2626" t="s">
        <v>4328</v>
      </c>
      <c r="M2626" t="s">
        <v>63</v>
      </c>
      <c r="N2626" t="s">
        <v>4327</v>
      </c>
    </row>
    <row r="2627" spans="12:14" x14ac:dyDescent="0.25">
      <c r="L2627" t="s">
        <v>4330</v>
      </c>
      <c r="M2627" t="s">
        <v>63</v>
      </c>
      <c r="N2627" t="s">
        <v>4329</v>
      </c>
    </row>
    <row r="2628" spans="12:14" x14ac:dyDescent="0.25">
      <c r="L2628" t="s">
        <v>4331</v>
      </c>
      <c r="M2628" t="s">
        <v>63</v>
      </c>
      <c r="N2628" t="s">
        <v>1251</v>
      </c>
    </row>
    <row r="2629" spans="12:14" x14ac:dyDescent="0.25">
      <c r="L2629" t="s">
        <v>4332</v>
      </c>
      <c r="M2629" t="s">
        <v>63</v>
      </c>
      <c r="N2629" t="s">
        <v>3086</v>
      </c>
    </row>
    <row r="2630" spans="12:14" x14ac:dyDescent="0.25">
      <c r="L2630" t="s">
        <v>4333</v>
      </c>
      <c r="M2630" t="s">
        <v>63</v>
      </c>
      <c r="N2630" t="s">
        <v>2794</v>
      </c>
    </row>
    <row r="2631" spans="12:14" x14ac:dyDescent="0.25">
      <c r="L2631" t="s">
        <v>4335</v>
      </c>
      <c r="M2631" t="s">
        <v>63</v>
      </c>
      <c r="N2631" t="s">
        <v>4334</v>
      </c>
    </row>
    <row r="2632" spans="12:14" x14ac:dyDescent="0.25">
      <c r="L2632" t="s">
        <v>4337</v>
      </c>
      <c r="M2632" t="s">
        <v>63</v>
      </c>
      <c r="N2632" t="s">
        <v>4336</v>
      </c>
    </row>
    <row r="2633" spans="12:14" x14ac:dyDescent="0.25">
      <c r="L2633" t="s">
        <v>4338</v>
      </c>
      <c r="M2633" t="s">
        <v>63</v>
      </c>
      <c r="N2633" t="s">
        <v>1880</v>
      </c>
    </row>
    <row r="2634" spans="12:14" x14ac:dyDescent="0.25">
      <c r="L2634" t="s">
        <v>4339</v>
      </c>
      <c r="M2634" t="s">
        <v>63</v>
      </c>
      <c r="N2634" t="s">
        <v>201</v>
      </c>
    </row>
    <row r="2635" spans="12:14" x14ac:dyDescent="0.25">
      <c r="L2635" t="s">
        <v>4340</v>
      </c>
      <c r="M2635" t="s">
        <v>63</v>
      </c>
      <c r="N2635" t="s">
        <v>399</v>
      </c>
    </row>
    <row r="2636" spans="12:14" x14ac:dyDescent="0.25">
      <c r="L2636" t="s">
        <v>4342</v>
      </c>
      <c r="M2636" t="s">
        <v>63</v>
      </c>
      <c r="N2636" t="s">
        <v>4341</v>
      </c>
    </row>
    <row r="2637" spans="12:14" x14ac:dyDescent="0.25">
      <c r="L2637" t="s">
        <v>4344</v>
      </c>
      <c r="M2637" t="s">
        <v>63</v>
      </c>
      <c r="N2637" t="s">
        <v>4343</v>
      </c>
    </row>
    <row r="2638" spans="12:14" x14ac:dyDescent="0.25">
      <c r="L2638" t="s">
        <v>4345</v>
      </c>
      <c r="M2638" t="s">
        <v>63</v>
      </c>
      <c r="N2638" t="s">
        <v>3983</v>
      </c>
    </row>
    <row r="2639" spans="12:14" x14ac:dyDescent="0.25">
      <c r="L2639" t="s">
        <v>4347</v>
      </c>
      <c r="M2639" t="s">
        <v>63</v>
      </c>
      <c r="N2639" t="s">
        <v>4346</v>
      </c>
    </row>
    <row r="2640" spans="12:14" x14ac:dyDescent="0.25">
      <c r="L2640" t="s">
        <v>4349</v>
      </c>
      <c r="M2640" t="s">
        <v>63</v>
      </c>
      <c r="N2640" t="s">
        <v>4348</v>
      </c>
    </row>
    <row r="2641" spans="12:14" x14ac:dyDescent="0.25">
      <c r="L2641" t="s">
        <v>4350</v>
      </c>
      <c r="M2641" t="s">
        <v>63</v>
      </c>
      <c r="N2641" t="s">
        <v>203</v>
      </c>
    </row>
    <row r="2642" spans="12:14" x14ac:dyDescent="0.25">
      <c r="L2642" t="s">
        <v>4351</v>
      </c>
      <c r="M2642" t="s">
        <v>63</v>
      </c>
      <c r="N2642" t="s">
        <v>981</v>
      </c>
    </row>
    <row r="2643" spans="12:14" x14ac:dyDescent="0.25">
      <c r="L2643" t="s">
        <v>4352</v>
      </c>
      <c r="M2643" t="s">
        <v>63</v>
      </c>
      <c r="N2643" t="s">
        <v>983</v>
      </c>
    </row>
    <row r="2644" spans="12:14" x14ac:dyDescent="0.25">
      <c r="L2644" t="s">
        <v>4353</v>
      </c>
      <c r="M2644" t="s">
        <v>63</v>
      </c>
      <c r="N2644" t="s">
        <v>205</v>
      </c>
    </row>
    <row r="2645" spans="12:14" x14ac:dyDescent="0.25">
      <c r="L2645" t="s">
        <v>4355</v>
      </c>
      <c r="M2645" t="s">
        <v>63</v>
      </c>
      <c r="N2645" t="s">
        <v>4354</v>
      </c>
    </row>
    <row r="2646" spans="12:14" x14ac:dyDescent="0.25">
      <c r="L2646" t="s">
        <v>4357</v>
      </c>
      <c r="M2646" t="s">
        <v>63</v>
      </c>
      <c r="N2646" t="s">
        <v>4356</v>
      </c>
    </row>
    <row r="2647" spans="12:14" x14ac:dyDescent="0.25">
      <c r="L2647" t="s">
        <v>4358</v>
      </c>
      <c r="M2647" t="s">
        <v>63</v>
      </c>
      <c r="N2647" t="s">
        <v>407</v>
      </c>
    </row>
    <row r="2648" spans="12:14" x14ac:dyDescent="0.25">
      <c r="L2648" t="s">
        <v>4359</v>
      </c>
      <c r="M2648" t="s">
        <v>63</v>
      </c>
      <c r="N2648" t="s">
        <v>989</v>
      </c>
    </row>
    <row r="2649" spans="12:14" x14ac:dyDescent="0.25">
      <c r="L2649" t="s">
        <v>4361</v>
      </c>
      <c r="M2649" t="s">
        <v>63</v>
      </c>
      <c r="N2649" t="s">
        <v>4360</v>
      </c>
    </row>
    <row r="2650" spans="12:14" x14ac:dyDescent="0.25">
      <c r="L2650" t="s">
        <v>4363</v>
      </c>
      <c r="M2650" t="s">
        <v>63</v>
      </c>
      <c r="N2650" t="s">
        <v>4362</v>
      </c>
    </row>
    <row r="2651" spans="12:14" x14ac:dyDescent="0.25">
      <c r="L2651" t="s">
        <v>4364</v>
      </c>
      <c r="M2651" t="s">
        <v>63</v>
      </c>
      <c r="N2651" t="s">
        <v>1268</v>
      </c>
    </row>
    <row r="2652" spans="12:14" x14ac:dyDescent="0.25">
      <c r="L2652" t="s">
        <v>4366</v>
      </c>
      <c r="M2652" t="s">
        <v>63</v>
      </c>
      <c r="N2652" t="s">
        <v>4365</v>
      </c>
    </row>
    <row r="2653" spans="12:14" x14ac:dyDescent="0.25">
      <c r="L2653" t="s">
        <v>4367</v>
      </c>
      <c r="M2653" t="s">
        <v>63</v>
      </c>
      <c r="N2653" t="s">
        <v>722</v>
      </c>
    </row>
    <row r="2654" spans="12:14" x14ac:dyDescent="0.25">
      <c r="L2654" t="s">
        <v>4369</v>
      </c>
      <c r="M2654" t="s">
        <v>63</v>
      </c>
      <c r="N2654" t="s">
        <v>4368</v>
      </c>
    </row>
    <row r="2655" spans="12:14" x14ac:dyDescent="0.25">
      <c r="L2655" t="s">
        <v>4371</v>
      </c>
      <c r="M2655" t="s">
        <v>63</v>
      </c>
      <c r="N2655" t="s">
        <v>4370</v>
      </c>
    </row>
    <row r="2656" spans="12:14" x14ac:dyDescent="0.25">
      <c r="L2656" t="s">
        <v>4373</v>
      </c>
      <c r="M2656" t="s">
        <v>63</v>
      </c>
      <c r="N2656" t="s">
        <v>4372</v>
      </c>
    </row>
    <row r="2657" spans="12:14" x14ac:dyDescent="0.25">
      <c r="L2657" t="s">
        <v>4375</v>
      </c>
      <c r="M2657" t="s">
        <v>63</v>
      </c>
      <c r="N2657" t="s">
        <v>4374</v>
      </c>
    </row>
    <row r="2658" spans="12:14" x14ac:dyDescent="0.25">
      <c r="L2658" t="s">
        <v>4377</v>
      </c>
      <c r="M2658" t="s">
        <v>63</v>
      </c>
      <c r="N2658" t="s">
        <v>4376</v>
      </c>
    </row>
    <row r="2659" spans="12:14" x14ac:dyDescent="0.25">
      <c r="L2659" t="s">
        <v>4378</v>
      </c>
      <c r="M2659" t="s">
        <v>63</v>
      </c>
      <c r="N2659" t="s">
        <v>1270</v>
      </c>
    </row>
    <row r="2660" spans="12:14" x14ac:dyDescent="0.25">
      <c r="L2660" t="s">
        <v>4379</v>
      </c>
      <c r="M2660" t="s">
        <v>63</v>
      </c>
      <c r="N2660" t="s">
        <v>207</v>
      </c>
    </row>
    <row r="2661" spans="12:14" x14ac:dyDescent="0.25">
      <c r="L2661" t="s">
        <v>4381</v>
      </c>
      <c r="M2661" t="s">
        <v>63</v>
      </c>
      <c r="N2661" t="s">
        <v>4380</v>
      </c>
    </row>
    <row r="2662" spans="12:14" x14ac:dyDescent="0.25">
      <c r="L2662" t="s">
        <v>4383</v>
      </c>
      <c r="M2662" t="s">
        <v>63</v>
      </c>
      <c r="N2662" t="s">
        <v>4382</v>
      </c>
    </row>
    <row r="2663" spans="12:14" x14ac:dyDescent="0.25">
      <c r="L2663" t="s">
        <v>4384</v>
      </c>
      <c r="M2663" t="s">
        <v>63</v>
      </c>
      <c r="N2663" t="s">
        <v>1273</v>
      </c>
    </row>
    <row r="2664" spans="12:14" x14ac:dyDescent="0.25">
      <c r="L2664" t="s">
        <v>4386</v>
      </c>
      <c r="M2664" t="s">
        <v>63</v>
      </c>
      <c r="N2664" t="s">
        <v>4385</v>
      </c>
    </row>
    <row r="2665" spans="12:14" x14ac:dyDescent="0.25">
      <c r="L2665" t="s">
        <v>4387</v>
      </c>
      <c r="M2665" t="s">
        <v>63</v>
      </c>
      <c r="N2665" t="s">
        <v>213</v>
      </c>
    </row>
    <row r="2666" spans="12:14" x14ac:dyDescent="0.25">
      <c r="L2666" t="s">
        <v>4388</v>
      </c>
      <c r="M2666" t="s">
        <v>63</v>
      </c>
      <c r="N2666" t="s">
        <v>792</v>
      </c>
    </row>
    <row r="2667" spans="12:14" x14ac:dyDescent="0.25">
      <c r="L2667" t="s">
        <v>4389</v>
      </c>
      <c r="M2667" t="s">
        <v>63</v>
      </c>
      <c r="N2667" t="s">
        <v>796</v>
      </c>
    </row>
    <row r="2668" spans="12:14" x14ac:dyDescent="0.25">
      <c r="L2668" t="s">
        <v>4390</v>
      </c>
      <c r="M2668" t="s">
        <v>63</v>
      </c>
      <c r="N2668" t="s">
        <v>215</v>
      </c>
    </row>
    <row r="2669" spans="12:14" x14ac:dyDescent="0.25">
      <c r="L2669" t="s">
        <v>4392</v>
      </c>
      <c r="M2669" t="s">
        <v>63</v>
      </c>
      <c r="N2669" t="s">
        <v>4391</v>
      </c>
    </row>
    <row r="2670" spans="12:14" x14ac:dyDescent="0.25">
      <c r="L2670" t="s">
        <v>4394</v>
      </c>
      <c r="M2670" t="s">
        <v>63</v>
      </c>
      <c r="N2670" t="s">
        <v>4393</v>
      </c>
    </row>
    <row r="2671" spans="12:14" x14ac:dyDescent="0.25">
      <c r="L2671" t="s">
        <v>4396</v>
      </c>
      <c r="M2671" t="s">
        <v>63</v>
      </c>
      <c r="N2671" t="s">
        <v>4395</v>
      </c>
    </row>
    <row r="2672" spans="12:14" x14ac:dyDescent="0.25">
      <c r="L2672" t="s">
        <v>4398</v>
      </c>
      <c r="M2672" t="s">
        <v>63</v>
      </c>
      <c r="N2672" t="s">
        <v>4397</v>
      </c>
    </row>
    <row r="2673" spans="12:14" x14ac:dyDescent="0.25">
      <c r="L2673" t="s">
        <v>4400</v>
      </c>
      <c r="M2673" t="s">
        <v>63</v>
      </c>
      <c r="N2673" t="s">
        <v>4399</v>
      </c>
    </row>
    <row r="2674" spans="12:14" x14ac:dyDescent="0.25">
      <c r="L2674" t="s">
        <v>4402</v>
      </c>
      <c r="M2674" t="s">
        <v>63</v>
      </c>
      <c r="N2674" t="s">
        <v>4401</v>
      </c>
    </row>
    <row r="2675" spans="12:14" x14ac:dyDescent="0.25">
      <c r="L2675" t="s">
        <v>4404</v>
      </c>
      <c r="M2675" t="s">
        <v>63</v>
      </c>
      <c r="N2675" t="s">
        <v>4403</v>
      </c>
    </row>
    <row r="2676" spans="12:14" x14ac:dyDescent="0.25">
      <c r="L2676" t="s">
        <v>4406</v>
      </c>
      <c r="M2676" t="s">
        <v>63</v>
      </c>
      <c r="N2676" t="s">
        <v>4405</v>
      </c>
    </row>
    <row r="2677" spans="12:14" x14ac:dyDescent="0.25">
      <c r="L2677" t="s">
        <v>4408</v>
      </c>
      <c r="M2677" t="s">
        <v>63</v>
      </c>
      <c r="N2677" t="s">
        <v>4407</v>
      </c>
    </row>
    <row r="2678" spans="12:14" x14ac:dyDescent="0.25">
      <c r="L2678" t="s">
        <v>4409</v>
      </c>
      <c r="M2678" t="s">
        <v>63</v>
      </c>
      <c r="N2678" t="s">
        <v>221</v>
      </c>
    </row>
    <row r="2679" spans="12:14" x14ac:dyDescent="0.25">
      <c r="L2679" t="s">
        <v>4410</v>
      </c>
      <c r="M2679" t="s">
        <v>63</v>
      </c>
      <c r="N2679" t="s">
        <v>225</v>
      </c>
    </row>
    <row r="2680" spans="12:14" x14ac:dyDescent="0.25">
      <c r="L2680" t="s">
        <v>4411</v>
      </c>
      <c r="M2680" t="s">
        <v>63</v>
      </c>
      <c r="N2680" t="s">
        <v>802</v>
      </c>
    </row>
    <row r="2681" spans="12:14" x14ac:dyDescent="0.25">
      <c r="L2681" t="s">
        <v>4412</v>
      </c>
      <c r="M2681" t="s">
        <v>63</v>
      </c>
      <c r="N2681" t="s">
        <v>1292</v>
      </c>
    </row>
    <row r="2682" spans="12:14" x14ac:dyDescent="0.25">
      <c r="L2682" t="s">
        <v>4414</v>
      </c>
      <c r="M2682" t="s">
        <v>63</v>
      </c>
      <c r="N2682" t="s">
        <v>4413</v>
      </c>
    </row>
    <row r="2683" spans="12:14" x14ac:dyDescent="0.25">
      <c r="L2683" t="s">
        <v>4416</v>
      </c>
      <c r="M2683" t="s">
        <v>63</v>
      </c>
      <c r="N2683" t="s">
        <v>4415</v>
      </c>
    </row>
    <row r="2684" spans="12:14" x14ac:dyDescent="0.25">
      <c r="L2684" t="s">
        <v>4417</v>
      </c>
      <c r="M2684" t="s">
        <v>63</v>
      </c>
      <c r="N2684" t="s">
        <v>3530</v>
      </c>
    </row>
    <row r="2685" spans="12:14" x14ac:dyDescent="0.25">
      <c r="L2685" t="s">
        <v>4418</v>
      </c>
      <c r="M2685" t="s">
        <v>63</v>
      </c>
      <c r="N2685" t="s">
        <v>1296</v>
      </c>
    </row>
    <row r="2686" spans="12:14" x14ac:dyDescent="0.25">
      <c r="L2686" t="s">
        <v>4419</v>
      </c>
      <c r="M2686" t="s">
        <v>63</v>
      </c>
      <c r="N2686" t="s">
        <v>2290</v>
      </c>
    </row>
    <row r="2687" spans="12:14" x14ac:dyDescent="0.25">
      <c r="L2687" t="s">
        <v>4421</v>
      </c>
      <c r="M2687" t="s">
        <v>63</v>
      </c>
      <c r="N2687" t="s">
        <v>4420</v>
      </c>
    </row>
    <row r="2688" spans="12:14" x14ac:dyDescent="0.25">
      <c r="L2688" t="s">
        <v>4422</v>
      </c>
      <c r="M2688" t="s">
        <v>63</v>
      </c>
      <c r="N2688" t="s">
        <v>1574</v>
      </c>
    </row>
    <row r="2689" spans="12:14" x14ac:dyDescent="0.25">
      <c r="L2689" t="s">
        <v>4423</v>
      </c>
      <c r="M2689" t="s">
        <v>63</v>
      </c>
      <c r="N2689" t="s">
        <v>1014</v>
      </c>
    </row>
    <row r="2690" spans="12:14" x14ac:dyDescent="0.25">
      <c r="L2690" t="s">
        <v>4425</v>
      </c>
      <c r="M2690" t="s">
        <v>63</v>
      </c>
      <c r="N2690" t="s">
        <v>4424</v>
      </c>
    </row>
    <row r="2691" spans="12:14" x14ac:dyDescent="0.25">
      <c r="L2691" t="s">
        <v>4426</v>
      </c>
      <c r="M2691" t="s">
        <v>63</v>
      </c>
      <c r="N2691" t="s">
        <v>233</v>
      </c>
    </row>
    <row r="2692" spans="12:14" x14ac:dyDescent="0.25">
      <c r="L2692" t="s">
        <v>4427</v>
      </c>
      <c r="M2692" t="s">
        <v>63</v>
      </c>
      <c r="N2692" t="s">
        <v>3313</v>
      </c>
    </row>
    <row r="2693" spans="12:14" x14ac:dyDescent="0.25">
      <c r="L2693" t="s">
        <v>4428</v>
      </c>
      <c r="M2693" t="s">
        <v>63</v>
      </c>
      <c r="N2693" t="s">
        <v>1724</v>
      </c>
    </row>
    <row r="2694" spans="12:14" x14ac:dyDescent="0.25">
      <c r="L2694" t="s">
        <v>4430</v>
      </c>
      <c r="M2694" t="s">
        <v>63</v>
      </c>
      <c r="N2694" t="s">
        <v>4429</v>
      </c>
    </row>
    <row r="2695" spans="12:14" x14ac:dyDescent="0.25">
      <c r="L2695" t="s">
        <v>4432</v>
      </c>
      <c r="M2695" t="s">
        <v>63</v>
      </c>
      <c r="N2695" t="s">
        <v>4431</v>
      </c>
    </row>
    <row r="2696" spans="12:14" x14ac:dyDescent="0.25">
      <c r="L2696" t="s">
        <v>4434</v>
      </c>
      <c r="M2696" t="s">
        <v>63</v>
      </c>
      <c r="N2696" t="s">
        <v>4433</v>
      </c>
    </row>
    <row r="2697" spans="12:14" x14ac:dyDescent="0.25">
      <c r="L2697" t="s">
        <v>4435</v>
      </c>
      <c r="M2697" t="s">
        <v>63</v>
      </c>
      <c r="N2697" t="s">
        <v>429</v>
      </c>
    </row>
    <row r="2698" spans="12:14" x14ac:dyDescent="0.25">
      <c r="L2698" t="s">
        <v>4437</v>
      </c>
      <c r="M2698" t="s">
        <v>63</v>
      </c>
      <c r="N2698" t="s">
        <v>4436</v>
      </c>
    </row>
    <row r="2699" spans="12:14" x14ac:dyDescent="0.25">
      <c r="L2699" t="s">
        <v>4439</v>
      </c>
      <c r="M2699" t="s">
        <v>63</v>
      </c>
      <c r="N2699" t="s">
        <v>4438</v>
      </c>
    </row>
    <row r="2700" spans="12:14" x14ac:dyDescent="0.25">
      <c r="L2700" t="s">
        <v>4441</v>
      </c>
      <c r="M2700" t="s">
        <v>63</v>
      </c>
      <c r="N2700" t="s">
        <v>4440</v>
      </c>
    </row>
    <row r="2701" spans="12:14" x14ac:dyDescent="0.25">
      <c r="L2701" t="s">
        <v>4442</v>
      </c>
      <c r="M2701" t="s">
        <v>63</v>
      </c>
      <c r="N2701" t="s">
        <v>1935</v>
      </c>
    </row>
    <row r="2702" spans="12:14" x14ac:dyDescent="0.25">
      <c r="L2702" t="s">
        <v>4443</v>
      </c>
      <c r="M2702" t="s">
        <v>63</v>
      </c>
      <c r="N2702" t="s">
        <v>532</v>
      </c>
    </row>
    <row r="2703" spans="12:14" x14ac:dyDescent="0.25">
      <c r="L2703" t="s">
        <v>4445</v>
      </c>
      <c r="M2703" t="s">
        <v>63</v>
      </c>
      <c r="N2703" t="s">
        <v>4444</v>
      </c>
    </row>
    <row r="2704" spans="12:14" x14ac:dyDescent="0.25">
      <c r="L2704" t="s">
        <v>4446</v>
      </c>
      <c r="M2704" t="s">
        <v>63</v>
      </c>
      <c r="N2704" t="s">
        <v>2562</v>
      </c>
    </row>
    <row r="2705" spans="12:14" x14ac:dyDescent="0.25">
      <c r="L2705" t="s">
        <v>4448</v>
      </c>
      <c r="M2705" t="s">
        <v>63</v>
      </c>
      <c r="N2705" t="s">
        <v>4447</v>
      </c>
    </row>
    <row r="2706" spans="12:14" x14ac:dyDescent="0.25">
      <c r="L2706" t="s">
        <v>4450</v>
      </c>
      <c r="M2706" t="s">
        <v>63</v>
      </c>
      <c r="N2706" t="s">
        <v>4449</v>
      </c>
    </row>
    <row r="2707" spans="12:14" x14ac:dyDescent="0.25">
      <c r="L2707" t="s">
        <v>4452</v>
      </c>
      <c r="M2707" t="s">
        <v>63</v>
      </c>
      <c r="N2707" t="s">
        <v>4451</v>
      </c>
    </row>
    <row r="2708" spans="12:14" x14ac:dyDescent="0.25">
      <c r="L2708" t="s">
        <v>4453</v>
      </c>
      <c r="M2708" t="s">
        <v>63</v>
      </c>
      <c r="N2708" t="s">
        <v>439</v>
      </c>
    </row>
    <row r="2709" spans="12:14" x14ac:dyDescent="0.25">
      <c r="L2709" t="s">
        <v>4454</v>
      </c>
      <c r="M2709" t="s">
        <v>63</v>
      </c>
      <c r="N2709" t="s">
        <v>3831</v>
      </c>
    </row>
    <row r="2710" spans="12:14" x14ac:dyDescent="0.25">
      <c r="L2710" t="s">
        <v>4456</v>
      </c>
      <c r="M2710" t="s">
        <v>63</v>
      </c>
      <c r="N2710" t="s">
        <v>4455</v>
      </c>
    </row>
    <row r="2711" spans="12:14" x14ac:dyDescent="0.25">
      <c r="L2711" t="s">
        <v>4458</v>
      </c>
      <c r="M2711" t="s">
        <v>63</v>
      </c>
      <c r="N2711" t="s">
        <v>4457</v>
      </c>
    </row>
    <row r="2712" spans="12:14" x14ac:dyDescent="0.25">
      <c r="L2712" t="s">
        <v>4460</v>
      </c>
      <c r="M2712" t="s">
        <v>63</v>
      </c>
      <c r="N2712" t="s">
        <v>4459</v>
      </c>
    </row>
    <row r="2713" spans="12:14" x14ac:dyDescent="0.25">
      <c r="L2713" t="s">
        <v>4462</v>
      </c>
      <c r="M2713" t="s">
        <v>63</v>
      </c>
      <c r="N2713" t="s">
        <v>4461</v>
      </c>
    </row>
    <row r="2714" spans="12:14" x14ac:dyDescent="0.25">
      <c r="L2714" t="s">
        <v>4464</v>
      </c>
      <c r="M2714" t="s">
        <v>63</v>
      </c>
      <c r="N2714" t="s">
        <v>4463</v>
      </c>
    </row>
    <row r="2715" spans="12:14" x14ac:dyDescent="0.25">
      <c r="L2715" t="s">
        <v>4466</v>
      </c>
      <c r="M2715" t="s">
        <v>63</v>
      </c>
      <c r="N2715" t="s">
        <v>4465</v>
      </c>
    </row>
    <row r="2716" spans="12:14" x14ac:dyDescent="0.25">
      <c r="L2716" t="s">
        <v>4468</v>
      </c>
      <c r="M2716" t="s">
        <v>63</v>
      </c>
      <c r="N2716" t="s">
        <v>4467</v>
      </c>
    </row>
    <row r="2717" spans="12:14" x14ac:dyDescent="0.25">
      <c r="L2717" t="s">
        <v>4470</v>
      </c>
      <c r="M2717" t="s">
        <v>63</v>
      </c>
      <c r="N2717" t="s">
        <v>4469</v>
      </c>
    </row>
    <row r="2718" spans="12:14" x14ac:dyDescent="0.25">
      <c r="L2718" t="s">
        <v>4471</v>
      </c>
      <c r="M2718" t="s">
        <v>63</v>
      </c>
      <c r="N2718" t="s">
        <v>4013</v>
      </c>
    </row>
    <row r="2719" spans="12:14" x14ac:dyDescent="0.25">
      <c r="L2719" t="s">
        <v>4472</v>
      </c>
      <c r="M2719" t="s">
        <v>63</v>
      </c>
      <c r="N2719" t="s">
        <v>1947</v>
      </c>
    </row>
    <row r="2720" spans="12:14" x14ac:dyDescent="0.25">
      <c r="L2720" t="s">
        <v>4474</v>
      </c>
      <c r="M2720" t="s">
        <v>63</v>
      </c>
      <c r="N2720" t="s">
        <v>4473</v>
      </c>
    </row>
    <row r="2721" spans="12:14" x14ac:dyDescent="0.25">
      <c r="L2721" t="s">
        <v>4476</v>
      </c>
      <c r="M2721" t="s">
        <v>63</v>
      </c>
      <c r="N2721" t="s">
        <v>4475</v>
      </c>
    </row>
    <row r="2722" spans="12:14" x14ac:dyDescent="0.25">
      <c r="L2722" t="s">
        <v>4478</v>
      </c>
      <c r="M2722" t="s">
        <v>63</v>
      </c>
      <c r="N2722" t="s">
        <v>4477</v>
      </c>
    </row>
    <row r="2723" spans="12:14" x14ac:dyDescent="0.25">
      <c r="L2723" t="s">
        <v>4480</v>
      </c>
      <c r="M2723" t="s">
        <v>63</v>
      </c>
      <c r="N2723" t="s">
        <v>4479</v>
      </c>
    </row>
    <row r="2724" spans="12:14" x14ac:dyDescent="0.25">
      <c r="L2724" t="s">
        <v>4482</v>
      </c>
      <c r="M2724" t="s">
        <v>63</v>
      </c>
      <c r="N2724" t="s">
        <v>4481</v>
      </c>
    </row>
    <row r="2725" spans="12:14" x14ac:dyDescent="0.25">
      <c r="L2725" t="s">
        <v>4484</v>
      </c>
      <c r="M2725" t="s">
        <v>63</v>
      </c>
      <c r="N2725" t="s">
        <v>4483</v>
      </c>
    </row>
    <row r="2726" spans="12:14" x14ac:dyDescent="0.25">
      <c r="L2726" t="s">
        <v>4486</v>
      </c>
      <c r="M2726" t="s">
        <v>63</v>
      </c>
      <c r="N2726" t="s">
        <v>4485</v>
      </c>
    </row>
    <row r="2727" spans="12:14" x14ac:dyDescent="0.25">
      <c r="L2727" t="s">
        <v>4488</v>
      </c>
      <c r="M2727" t="s">
        <v>63</v>
      </c>
      <c r="N2727" t="s">
        <v>4487</v>
      </c>
    </row>
    <row r="2728" spans="12:14" x14ac:dyDescent="0.25">
      <c r="L2728" t="s">
        <v>4490</v>
      </c>
      <c r="M2728" t="s">
        <v>63</v>
      </c>
      <c r="N2728" t="s">
        <v>4489</v>
      </c>
    </row>
    <row r="2729" spans="12:14" x14ac:dyDescent="0.25">
      <c r="L2729" t="s">
        <v>4492</v>
      </c>
      <c r="M2729" t="s">
        <v>63</v>
      </c>
      <c r="N2729" t="s">
        <v>4491</v>
      </c>
    </row>
    <row r="2730" spans="12:14" x14ac:dyDescent="0.25">
      <c r="L2730" t="s">
        <v>4494</v>
      </c>
      <c r="M2730" t="s">
        <v>63</v>
      </c>
      <c r="N2730" t="s">
        <v>4493</v>
      </c>
    </row>
    <row r="2731" spans="12:14" x14ac:dyDescent="0.25">
      <c r="L2731" t="s">
        <v>4495</v>
      </c>
      <c r="M2731" t="s">
        <v>63</v>
      </c>
      <c r="N2731" t="s">
        <v>249</v>
      </c>
    </row>
    <row r="2732" spans="12:14" x14ac:dyDescent="0.25">
      <c r="L2732" t="s">
        <v>4496</v>
      </c>
      <c r="M2732" t="s">
        <v>63</v>
      </c>
      <c r="N2732" t="s">
        <v>1772</v>
      </c>
    </row>
    <row r="2733" spans="12:14" x14ac:dyDescent="0.25">
      <c r="L2733" t="s">
        <v>4497</v>
      </c>
      <c r="M2733" t="s">
        <v>63</v>
      </c>
      <c r="N2733" t="s">
        <v>1774</v>
      </c>
    </row>
    <row r="2734" spans="12:14" x14ac:dyDescent="0.25">
      <c r="L2734" t="s">
        <v>4499</v>
      </c>
      <c r="M2734" t="s">
        <v>63</v>
      </c>
      <c r="N2734" t="s">
        <v>4498</v>
      </c>
    </row>
    <row r="2735" spans="12:14" x14ac:dyDescent="0.25">
      <c r="L2735" t="s">
        <v>4501</v>
      </c>
      <c r="M2735" t="s">
        <v>63</v>
      </c>
      <c r="N2735" t="s">
        <v>4500</v>
      </c>
    </row>
    <row r="2736" spans="12:14" x14ac:dyDescent="0.25">
      <c r="L2736" t="s">
        <v>4502</v>
      </c>
      <c r="M2736" t="s">
        <v>63</v>
      </c>
      <c r="N2736" t="s">
        <v>1055</v>
      </c>
    </row>
    <row r="2737" spans="12:14" x14ac:dyDescent="0.25">
      <c r="L2737" t="s">
        <v>4504</v>
      </c>
      <c r="M2737" t="s">
        <v>63</v>
      </c>
      <c r="N2737" t="s">
        <v>4503</v>
      </c>
    </row>
    <row r="2738" spans="12:14" x14ac:dyDescent="0.25">
      <c r="L2738" t="s">
        <v>4506</v>
      </c>
      <c r="M2738" t="s">
        <v>63</v>
      </c>
      <c r="N2738" t="s">
        <v>4505</v>
      </c>
    </row>
    <row r="2739" spans="12:14" x14ac:dyDescent="0.25">
      <c r="L2739" t="s">
        <v>4508</v>
      </c>
      <c r="M2739" t="s">
        <v>63</v>
      </c>
      <c r="N2739" t="s">
        <v>4507</v>
      </c>
    </row>
    <row r="2740" spans="12:14" x14ac:dyDescent="0.25">
      <c r="L2740" t="s">
        <v>4510</v>
      </c>
      <c r="M2740" t="s">
        <v>63</v>
      </c>
      <c r="N2740" t="s">
        <v>4509</v>
      </c>
    </row>
    <row r="2741" spans="12:14" x14ac:dyDescent="0.25">
      <c r="L2741" t="s">
        <v>4512</v>
      </c>
      <c r="M2741" t="s">
        <v>63</v>
      </c>
      <c r="N2741" t="s">
        <v>4511</v>
      </c>
    </row>
    <row r="2742" spans="12:14" x14ac:dyDescent="0.25">
      <c r="L2742" t="s">
        <v>4513</v>
      </c>
      <c r="M2742" t="s">
        <v>63</v>
      </c>
      <c r="N2742" t="s">
        <v>836</v>
      </c>
    </row>
    <row r="2743" spans="12:14" x14ac:dyDescent="0.25">
      <c r="L2743" t="s">
        <v>4514</v>
      </c>
      <c r="M2743" t="s">
        <v>63</v>
      </c>
      <c r="N2743" t="s">
        <v>1069</v>
      </c>
    </row>
    <row r="2744" spans="12:14" x14ac:dyDescent="0.25">
      <c r="L2744" t="s">
        <v>4516</v>
      </c>
      <c r="M2744" t="s">
        <v>63</v>
      </c>
      <c r="N2744" t="s">
        <v>4515</v>
      </c>
    </row>
    <row r="2745" spans="12:14" x14ac:dyDescent="0.25">
      <c r="L2745" t="s">
        <v>4518</v>
      </c>
      <c r="M2745" t="s">
        <v>63</v>
      </c>
      <c r="N2745" t="s">
        <v>4517</v>
      </c>
    </row>
    <row r="2746" spans="12:14" x14ac:dyDescent="0.25">
      <c r="L2746" t="s">
        <v>4520</v>
      </c>
      <c r="M2746" t="s">
        <v>63</v>
      </c>
      <c r="N2746" t="s">
        <v>4519</v>
      </c>
    </row>
    <row r="2747" spans="12:14" x14ac:dyDescent="0.25">
      <c r="L2747" t="s">
        <v>4522</v>
      </c>
      <c r="M2747" t="s">
        <v>63</v>
      </c>
      <c r="N2747" t="s">
        <v>4521</v>
      </c>
    </row>
    <row r="2748" spans="12:14" x14ac:dyDescent="0.25">
      <c r="L2748" t="s">
        <v>4524</v>
      </c>
      <c r="M2748" t="s">
        <v>63</v>
      </c>
      <c r="N2748" t="s">
        <v>4523</v>
      </c>
    </row>
    <row r="2749" spans="12:14" x14ac:dyDescent="0.25">
      <c r="L2749" t="s">
        <v>4525</v>
      </c>
      <c r="M2749" t="s">
        <v>63</v>
      </c>
      <c r="N2749" t="s">
        <v>577</v>
      </c>
    </row>
    <row r="2750" spans="12:14" x14ac:dyDescent="0.25">
      <c r="L2750" t="s">
        <v>4527</v>
      </c>
      <c r="M2750" t="s">
        <v>63</v>
      </c>
      <c r="N2750" t="s">
        <v>4526</v>
      </c>
    </row>
    <row r="2751" spans="12:14" x14ac:dyDescent="0.25">
      <c r="L2751" t="s">
        <v>4529</v>
      </c>
      <c r="M2751" t="s">
        <v>63</v>
      </c>
      <c r="N2751" t="s">
        <v>4528</v>
      </c>
    </row>
    <row r="2752" spans="12:14" x14ac:dyDescent="0.25">
      <c r="L2752" t="s">
        <v>4531</v>
      </c>
      <c r="M2752" t="s">
        <v>63</v>
      </c>
      <c r="N2752" t="s">
        <v>4530</v>
      </c>
    </row>
    <row r="2753" spans="12:14" x14ac:dyDescent="0.25">
      <c r="L2753" t="s">
        <v>4533</v>
      </c>
      <c r="M2753" t="s">
        <v>63</v>
      </c>
      <c r="N2753" t="s">
        <v>4532</v>
      </c>
    </row>
    <row r="2754" spans="12:14" x14ac:dyDescent="0.25">
      <c r="L2754" t="s">
        <v>4535</v>
      </c>
      <c r="M2754" t="s">
        <v>63</v>
      </c>
      <c r="N2754" t="s">
        <v>4534</v>
      </c>
    </row>
    <row r="2755" spans="12:14" x14ac:dyDescent="0.25">
      <c r="L2755" t="s">
        <v>4537</v>
      </c>
      <c r="M2755" t="s">
        <v>63</v>
      </c>
      <c r="N2755" t="s">
        <v>4536</v>
      </c>
    </row>
    <row r="2756" spans="12:14" x14ac:dyDescent="0.25">
      <c r="L2756" t="s">
        <v>4539</v>
      </c>
      <c r="M2756" t="s">
        <v>63</v>
      </c>
      <c r="N2756" t="s">
        <v>4538</v>
      </c>
    </row>
    <row r="2757" spans="12:14" x14ac:dyDescent="0.25">
      <c r="L2757" t="s">
        <v>4540</v>
      </c>
      <c r="M2757" t="s">
        <v>63</v>
      </c>
      <c r="N2757" t="s">
        <v>259</v>
      </c>
    </row>
    <row r="2758" spans="12:14" x14ac:dyDescent="0.25">
      <c r="L2758" t="s">
        <v>4542</v>
      </c>
      <c r="M2758" t="s">
        <v>63</v>
      </c>
      <c r="N2758" t="s">
        <v>4541</v>
      </c>
    </row>
    <row r="2759" spans="12:14" x14ac:dyDescent="0.25">
      <c r="L2759" t="s">
        <v>4543</v>
      </c>
      <c r="M2759" t="s">
        <v>63</v>
      </c>
      <c r="N2759" t="s">
        <v>3455</v>
      </c>
    </row>
    <row r="2760" spans="12:14" x14ac:dyDescent="0.25">
      <c r="L2760" t="s">
        <v>4544</v>
      </c>
      <c r="M2760" t="s">
        <v>63</v>
      </c>
      <c r="N2760" t="s">
        <v>126</v>
      </c>
    </row>
    <row r="2761" spans="12:14" x14ac:dyDescent="0.25">
      <c r="L2761" t="s">
        <v>4546</v>
      </c>
      <c r="M2761" t="s">
        <v>63</v>
      </c>
      <c r="N2761" t="s">
        <v>4545</v>
      </c>
    </row>
    <row r="2762" spans="12:14" x14ac:dyDescent="0.25">
      <c r="L2762" t="s">
        <v>4548</v>
      </c>
      <c r="M2762" t="s">
        <v>63</v>
      </c>
      <c r="N2762" t="s">
        <v>4547</v>
      </c>
    </row>
    <row r="2763" spans="12:14" x14ac:dyDescent="0.25">
      <c r="L2763" t="s">
        <v>4549</v>
      </c>
      <c r="M2763" t="s">
        <v>63</v>
      </c>
      <c r="N2763" t="s">
        <v>1101</v>
      </c>
    </row>
    <row r="2764" spans="12:14" x14ac:dyDescent="0.25">
      <c r="L2764" t="s">
        <v>4550</v>
      </c>
      <c r="M2764" t="s">
        <v>63</v>
      </c>
      <c r="N2764" t="s">
        <v>1792</v>
      </c>
    </row>
    <row r="2765" spans="12:14" x14ac:dyDescent="0.25">
      <c r="L2765" t="s">
        <v>4552</v>
      </c>
      <c r="M2765" t="s">
        <v>63</v>
      </c>
      <c r="N2765" t="s">
        <v>4551</v>
      </c>
    </row>
    <row r="2766" spans="12:14" x14ac:dyDescent="0.25">
      <c r="L2766" t="s">
        <v>4554</v>
      </c>
      <c r="M2766" t="s">
        <v>63</v>
      </c>
      <c r="N2766" t="s">
        <v>4553</v>
      </c>
    </row>
    <row r="2767" spans="12:14" x14ac:dyDescent="0.25">
      <c r="L2767" t="s">
        <v>4555</v>
      </c>
      <c r="M2767" t="s">
        <v>63</v>
      </c>
      <c r="N2767" t="s">
        <v>1348</v>
      </c>
    </row>
    <row r="2768" spans="12:14" x14ac:dyDescent="0.25">
      <c r="L2768" t="s">
        <v>4556</v>
      </c>
      <c r="M2768" t="s">
        <v>63</v>
      </c>
      <c r="N2768" t="s">
        <v>1794</v>
      </c>
    </row>
    <row r="2769" spans="12:14" x14ac:dyDescent="0.25">
      <c r="L2769" t="s">
        <v>4558</v>
      </c>
      <c r="M2769" t="s">
        <v>63</v>
      </c>
      <c r="N2769" t="s">
        <v>4557</v>
      </c>
    </row>
    <row r="2770" spans="12:14" x14ac:dyDescent="0.25">
      <c r="L2770" t="s">
        <v>4560</v>
      </c>
      <c r="M2770" t="s">
        <v>63</v>
      </c>
      <c r="N2770" t="s">
        <v>4559</v>
      </c>
    </row>
    <row r="2771" spans="12:14" x14ac:dyDescent="0.25">
      <c r="L2771" t="s">
        <v>4561</v>
      </c>
      <c r="M2771" t="s">
        <v>63</v>
      </c>
      <c r="N2771" t="s">
        <v>3579</v>
      </c>
    </row>
    <row r="2772" spans="12:14" x14ac:dyDescent="0.25">
      <c r="L2772" t="s">
        <v>4563</v>
      </c>
      <c r="M2772" t="s">
        <v>63</v>
      </c>
      <c r="N2772" t="s">
        <v>4562</v>
      </c>
    </row>
    <row r="2773" spans="12:14" x14ac:dyDescent="0.25">
      <c r="L2773" t="s">
        <v>4565</v>
      </c>
      <c r="M2773" t="s">
        <v>63</v>
      </c>
      <c r="N2773" t="s">
        <v>4564</v>
      </c>
    </row>
    <row r="2774" spans="12:14" x14ac:dyDescent="0.25">
      <c r="L2774" t="s">
        <v>4567</v>
      </c>
      <c r="M2774" t="s">
        <v>63</v>
      </c>
      <c r="N2774" t="s">
        <v>4566</v>
      </c>
    </row>
    <row r="2775" spans="12:14" x14ac:dyDescent="0.25">
      <c r="L2775" t="s">
        <v>4569</v>
      </c>
      <c r="M2775" t="s">
        <v>63</v>
      </c>
      <c r="N2775" t="s">
        <v>4568</v>
      </c>
    </row>
    <row r="2776" spans="12:14" x14ac:dyDescent="0.25">
      <c r="L2776" t="s">
        <v>4570</v>
      </c>
      <c r="M2776" t="s">
        <v>64</v>
      </c>
      <c r="N2776" t="s">
        <v>3588</v>
      </c>
    </row>
    <row r="2777" spans="12:14" x14ac:dyDescent="0.25">
      <c r="L2777" t="s">
        <v>4572</v>
      </c>
      <c r="M2777" t="s">
        <v>64</v>
      </c>
      <c r="N2777" t="s">
        <v>4571</v>
      </c>
    </row>
    <row r="2778" spans="12:14" x14ac:dyDescent="0.25">
      <c r="L2778" t="s">
        <v>4574</v>
      </c>
      <c r="M2778" t="s">
        <v>64</v>
      </c>
      <c r="N2778" t="s">
        <v>4573</v>
      </c>
    </row>
    <row r="2779" spans="12:14" x14ac:dyDescent="0.25">
      <c r="L2779" t="s">
        <v>4575</v>
      </c>
      <c r="M2779" t="s">
        <v>64</v>
      </c>
      <c r="N2779" t="s">
        <v>2767</v>
      </c>
    </row>
    <row r="2780" spans="12:14" x14ac:dyDescent="0.25">
      <c r="L2780" t="s">
        <v>4577</v>
      </c>
      <c r="M2780" t="s">
        <v>64</v>
      </c>
      <c r="N2780" t="s">
        <v>4576</v>
      </c>
    </row>
    <row r="2781" spans="12:14" x14ac:dyDescent="0.25">
      <c r="L2781" t="s">
        <v>4578</v>
      </c>
      <c r="M2781" t="s">
        <v>64</v>
      </c>
      <c r="N2781" t="s">
        <v>1521</v>
      </c>
    </row>
    <row r="2782" spans="12:14" x14ac:dyDescent="0.25">
      <c r="L2782" t="s">
        <v>4580</v>
      </c>
      <c r="M2782" t="s">
        <v>64</v>
      </c>
      <c r="N2782" t="s">
        <v>4579</v>
      </c>
    </row>
    <row r="2783" spans="12:14" x14ac:dyDescent="0.25">
      <c r="L2783" t="s">
        <v>4582</v>
      </c>
      <c r="M2783" t="s">
        <v>64</v>
      </c>
      <c r="N2783" t="s">
        <v>4581</v>
      </c>
    </row>
    <row r="2784" spans="12:14" x14ac:dyDescent="0.25">
      <c r="L2784" t="s">
        <v>4583</v>
      </c>
      <c r="M2784" t="s">
        <v>64</v>
      </c>
      <c r="N2784" t="s">
        <v>633</v>
      </c>
    </row>
    <row r="2785" spans="12:14" x14ac:dyDescent="0.25">
      <c r="L2785" t="s">
        <v>4584</v>
      </c>
      <c r="M2785" t="s">
        <v>64</v>
      </c>
      <c r="N2785" t="s">
        <v>637</v>
      </c>
    </row>
    <row r="2786" spans="12:14" x14ac:dyDescent="0.25">
      <c r="L2786" t="s">
        <v>4585</v>
      </c>
      <c r="M2786" t="s">
        <v>64</v>
      </c>
      <c r="N2786" t="s">
        <v>2255</v>
      </c>
    </row>
    <row r="2787" spans="12:14" x14ac:dyDescent="0.25">
      <c r="L2787" t="s">
        <v>4587</v>
      </c>
      <c r="M2787" t="s">
        <v>64</v>
      </c>
      <c r="N2787" t="s">
        <v>4586</v>
      </c>
    </row>
    <row r="2788" spans="12:14" x14ac:dyDescent="0.25">
      <c r="L2788" t="s">
        <v>4588</v>
      </c>
      <c r="M2788" t="s">
        <v>64</v>
      </c>
      <c r="N2788" t="s">
        <v>1264</v>
      </c>
    </row>
    <row r="2789" spans="12:14" x14ac:dyDescent="0.25">
      <c r="L2789" t="s">
        <v>4590</v>
      </c>
      <c r="M2789" t="s">
        <v>64</v>
      </c>
      <c r="N2789" t="s">
        <v>4589</v>
      </c>
    </row>
    <row r="2790" spans="12:14" x14ac:dyDescent="0.25">
      <c r="L2790" t="s">
        <v>4591</v>
      </c>
      <c r="M2790" t="s">
        <v>64</v>
      </c>
      <c r="N2790" t="s">
        <v>235</v>
      </c>
    </row>
    <row r="2791" spans="12:14" x14ac:dyDescent="0.25">
      <c r="L2791" t="s">
        <v>4593</v>
      </c>
      <c r="M2791" t="s">
        <v>64</v>
      </c>
      <c r="N2791" t="s">
        <v>4592</v>
      </c>
    </row>
    <row r="2792" spans="12:14" x14ac:dyDescent="0.25">
      <c r="L2792" t="s">
        <v>4595</v>
      </c>
      <c r="M2792" t="s">
        <v>64</v>
      </c>
      <c r="N2792" t="s">
        <v>4594</v>
      </c>
    </row>
    <row r="2793" spans="12:14" x14ac:dyDescent="0.25">
      <c r="L2793" t="s">
        <v>4597</v>
      </c>
      <c r="M2793" t="s">
        <v>64</v>
      </c>
      <c r="N2793" t="s">
        <v>4596</v>
      </c>
    </row>
    <row r="2794" spans="12:14" x14ac:dyDescent="0.25">
      <c r="L2794" t="s">
        <v>4598</v>
      </c>
      <c r="M2794" t="s">
        <v>64</v>
      </c>
      <c r="N2794" t="s">
        <v>692</v>
      </c>
    </row>
    <row r="2795" spans="12:14" x14ac:dyDescent="0.25">
      <c r="L2795" t="s">
        <v>4600</v>
      </c>
      <c r="M2795" t="s">
        <v>64</v>
      </c>
      <c r="N2795" t="s">
        <v>4599</v>
      </c>
    </row>
    <row r="2796" spans="12:14" x14ac:dyDescent="0.25">
      <c r="L2796" t="s">
        <v>4601</v>
      </c>
      <c r="M2796" t="s">
        <v>64</v>
      </c>
      <c r="N2796" t="s">
        <v>458</v>
      </c>
    </row>
    <row r="2797" spans="12:14" x14ac:dyDescent="0.25">
      <c r="L2797" t="s">
        <v>4602</v>
      </c>
      <c r="M2797" t="s">
        <v>64</v>
      </c>
      <c r="N2797" t="s">
        <v>698</v>
      </c>
    </row>
    <row r="2798" spans="12:14" x14ac:dyDescent="0.25">
      <c r="L2798" t="s">
        <v>4604</v>
      </c>
      <c r="M2798" t="s">
        <v>64</v>
      </c>
      <c r="N2798" t="s">
        <v>4603</v>
      </c>
    </row>
    <row r="2799" spans="12:14" x14ac:dyDescent="0.25">
      <c r="L2799" t="s">
        <v>4606</v>
      </c>
      <c r="M2799" t="s">
        <v>64</v>
      </c>
      <c r="N2799" t="s">
        <v>4605</v>
      </c>
    </row>
    <row r="2800" spans="12:14" x14ac:dyDescent="0.25">
      <c r="L2800" t="s">
        <v>4607</v>
      </c>
      <c r="M2800" t="s">
        <v>64</v>
      </c>
      <c r="N2800" t="s">
        <v>123</v>
      </c>
    </row>
    <row r="2801" spans="12:14" x14ac:dyDescent="0.25">
      <c r="L2801" t="s">
        <v>4609</v>
      </c>
      <c r="M2801" t="s">
        <v>64</v>
      </c>
      <c r="N2801" t="s">
        <v>4608</v>
      </c>
    </row>
    <row r="2802" spans="12:14" x14ac:dyDescent="0.25">
      <c r="L2802" t="s">
        <v>4610</v>
      </c>
      <c r="M2802" t="s">
        <v>64</v>
      </c>
      <c r="N2802" t="s">
        <v>126</v>
      </c>
    </row>
    <row r="2803" spans="12:14" x14ac:dyDescent="0.25">
      <c r="L2803" t="s">
        <v>4611</v>
      </c>
      <c r="M2803" t="s">
        <v>64</v>
      </c>
      <c r="N2803" t="s">
        <v>1097</v>
      </c>
    </row>
    <row r="2804" spans="12:14" x14ac:dyDescent="0.25">
      <c r="L2804" t="s">
        <v>4613</v>
      </c>
      <c r="M2804" t="s">
        <v>64</v>
      </c>
      <c r="N2804" t="s">
        <v>4612</v>
      </c>
    </row>
    <row r="2805" spans="12:14" x14ac:dyDescent="0.25">
      <c r="L2805" t="s">
        <v>4615</v>
      </c>
      <c r="M2805" t="s">
        <v>65</v>
      </c>
      <c r="N2805" t="s">
        <v>4614</v>
      </c>
    </row>
    <row r="2806" spans="12:14" x14ac:dyDescent="0.25">
      <c r="L2806" t="s">
        <v>4617</v>
      </c>
      <c r="M2806" t="s">
        <v>65</v>
      </c>
      <c r="N2806" t="s">
        <v>4616</v>
      </c>
    </row>
    <row r="2807" spans="12:14" x14ac:dyDescent="0.25">
      <c r="L2807" t="s">
        <v>4619</v>
      </c>
      <c r="M2807" t="s">
        <v>65</v>
      </c>
      <c r="N2807" t="s">
        <v>4618</v>
      </c>
    </row>
    <row r="2808" spans="12:14" x14ac:dyDescent="0.25">
      <c r="L2808" t="s">
        <v>4621</v>
      </c>
      <c r="M2808" t="s">
        <v>65</v>
      </c>
      <c r="N2808" t="s">
        <v>4620</v>
      </c>
    </row>
    <row r="2809" spans="12:14" x14ac:dyDescent="0.25">
      <c r="L2809" t="s">
        <v>4622</v>
      </c>
      <c r="M2809" t="s">
        <v>65</v>
      </c>
      <c r="N2809" t="s">
        <v>2178</v>
      </c>
    </row>
    <row r="2810" spans="12:14" x14ac:dyDescent="0.25">
      <c r="L2810" t="s">
        <v>4623</v>
      </c>
      <c r="M2810" t="s">
        <v>65</v>
      </c>
      <c r="N2810" t="s">
        <v>191</v>
      </c>
    </row>
    <row r="2811" spans="12:14" x14ac:dyDescent="0.25">
      <c r="L2811" t="s">
        <v>4625</v>
      </c>
      <c r="M2811" t="s">
        <v>65</v>
      </c>
      <c r="N2811" t="s">
        <v>4624</v>
      </c>
    </row>
    <row r="2812" spans="12:14" x14ac:dyDescent="0.25">
      <c r="L2812" t="s">
        <v>4627</v>
      </c>
      <c r="M2812" t="s">
        <v>65</v>
      </c>
      <c r="N2812" t="s">
        <v>4626</v>
      </c>
    </row>
    <row r="2813" spans="12:14" x14ac:dyDescent="0.25">
      <c r="L2813" t="s">
        <v>4628</v>
      </c>
      <c r="M2813" t="s">
        <v>65</v>
      </c>
      <c r="N2813" t="s">
        <v>532</v>
      </c>
    </row>
    <row r="2814" spans="12:14" x14ac:dyDescent="0.25">
      <c r="L2814" t="s">
        <v>4629</v>
      </c>
      <c r="M2814" t="s">
        <v>65</v>
      </c>
      <c r="N2814" t="s">
        <v>3171</v>
      </c>
    </row>
    <row r="2815" spans="12:14" x14ac:dyDescent="0.25">
      <c r="L2815" t="s">
        <v>4631</v>
      </c>
      <c r="M2815" t="s">
        <v>65</v>
      </c>
      <c r="N2815" t="s">
        <v>4630</v>
      </c>
    </row>
    <row r="2816" spans="12:14" x14ac:dyDescent="0.25">
      <c r="L2816" t="s">
        <v>4632</v>
      </c>
      <c r="M2816" t="s">
        <v>65</v>
      </c>
      <c r="N2816" t="s">
        <v>126</v>
      </c>
    </row>
    <row r="2817" spans="12:14" x14ac:dyDescent="0.25">
      <c r="L2817" t="s">
        <v>4633</v>
      </c>
      <c r="M2817" t="s">
        <v>65</v>
      </c>
      <c r="N2817" t="s">
        <v>720</v>
      </c>
    </row>
    <row r="2818" spans="12:14" x14ac:dyDescent="0.25">
      <c r="L2818" t="s">
        <v>4635</v>
      </c>
      <c r="M2818" t="s">
        <v>65</v>
      </c>
      <c r="N2818" t="s">
        <v>4634</v>
      </c>
    </row>
    <row r="2819" spans="12:14" x14ac:dyDescent="0.25">
      <c r="L2819" t="s">
        <v>4637</v>
      </c>
      <c r="M2819" t="s">
        <v>66</v>
      </c>
      <c r="N2819" t="s">
        <v>4636</v>
      </c>
    </row>
    <row r="2820" spans="12:14" x14ac:dyDescent="0.25">
      <c r="L2820" t="s">
        <v>4639</v>
      </c>
      <c r="M2820" t="s">
        <v>66</v>
      </c>
      <c r="N2820" t="s">
        <v>4638</v>
      </c>
    </row>
    <row r="2821" spans="12:14" x14ac:dyDescent="0.25">
      <c r="L2821" t="s">
        <v>4640</v>
      </c>
      <c r="M2821" t="s">
        <v>66</v>
      </c>
      <c r="N2821" t="s">
        <v>3215</v>
      </c>
    </row>
    <row r="2822" spans="12:14" x14ac:dyDescent="0.25">
      <c r="L2822" t="s">
        <v>4642</v>
      </c>
      <c r="M2822" t="s">
        <v>66</v>
      </c>
      <c r="N2822" t="s">
        <v>4641</v>
      </c>
    </row>
    <row r="2823" spans="12:14" x14ac:dyDescent="0.25">
      <c r="L2823" t="s">
        <v>4644</v>
      </c>
      <c r="M2823" t="s">
        <v>66</v>
      </c>
      <c r="N2823" t="s">
        <v>4643</v>
      </c>
    </row>
    <row r="2824" spans="12:14" x14ac:dyDescent="0.25">
      <c r="L2824" t="s">
        <v>4646</v>
      </c>
      <c r="M2824" t="s">
        <v>66</v>
      </c>
      <c r="N2824" t="s">
        <v>4645</v>
      </c>
    </row>
    <row r="2825" spans="12:14" x14ac:dyDescent="0.25">
      <c r="L2825" t="s">
        <v>4648</v>
      </c>
      <c r="M2825" t="s">
        <v>66</v>
      </c>
      <c r="N2825" t="s">
        <v>4647</v>
      </c>
    </row>
    <row r="2826" spans="12:14" x14ac:dyDescent="0.25">
      <c r="L2826" t="s">
        <v>4650</v>
      </c>
      <c r="M2826" t="s">
        <v>66</v>
      </c>
      <c r="N2826" t="s">
        <v>4649</v>
      </c>
    </row>
    <row r="2827" spans="12:14" x14ac:dyDescent="0.25">
      <c r="L2827" t="s">
        <v>4651</v>
      </c>
      <c r="M2827" t="s">
        <v>66</v>
      </c>
      <c r="N2827" t="s">
        <v>1807</v>
      </c>
    </row>
    <row r="2828" spans="12:14" x14ac:dyDescent="0.25">
      <c r="L2828" t="s">
        <v>4652</v>
      </c>
      <c r="M2828" t="s">
        <v>66</v>
      </c>
      <c r="N2828" t="s">
        <v>3759</v>
      </c>
    </row>
    <row r="2829" spans="12:14" x14ac:dyDescent="0.25">
      <c r="L2829" t="s">
        <v>4654</v>
      </c>
      <c r="M2829" t="s">
        <v>66</v>
      </c>
      <c r="N2829" t="s">
        <v>4653</v>
      </c>
    </row>
    <row r="2830" spans="12:14" x14ac:dyDescent="0.25">
      <c r="L2830" t="s">
        <v>4656</v>
      </c>
      <c r="M2830" t="s">
        <v>66</v>
      </c>
      <c r="N2830" t="s">
        <v>4655</v>
      </c>
    </row>
    <row r="2831" spans="12:14" x14ac:dyDescent="0.25">
      <c r="L2831" t="s">
        <v>4657</v>
      </c>
      <c r="M2831" t="s">
        <v>66</v>
      </c>
      <c r="N2831" t="s">
        <v>3229</v>
      </c>
    </row>
    <row r="2832" spans="12:14" x14ac:dyDescent="0.25">
      <c r="L2832" t="s">
        <v>4658</v>
      </c>
      <c r="M2832" t="s">
        <v>66</v>
      </c>
      <c r="N2832" t="s">
        <v>1500</v>
      </c>
    </row>
    <row r="2833" spans="12:14" x14ac:dyDescent="0.25">
      <c r="L2833" t="s">
        <v>4660</v>
      </c>
      <c r="M2833" t="s">
        <v>66</v>
      </c>
      <c r="N2833" t="s">
        <v>4659</v>
      </c>
    </row>
    <row r="2834" spans="12:14" x14ac:dyDescent="0.25">
      <c r="L2834" t="s">
        <v>4661</v>
      </c>
      <c r="M2834" t="s">
        <v>66</v>
      </c>
      <c r="N2834" t="s">
        <v>1830</v>
      </c>
    </row>
    <row r="2835" spans="12:14" x14ac:dyDescent="0.25">
      <c r="L2835" t="s">
        <v>4662</v>
      </c>
      <c r="M2835" t="s">
        <v>66</v>
      </c>
      <c r="N2835" t="s">
        <v>2137</v>
      </c>
    </row>
    <row r="2836" spans="12:14" x14ac:dyDescent="0.25">
      <c r="L2836" t="s">
        <v>4663</v>
      </c>
      <c r="M2836" t="s">
        <v>66</v>
      </c>
      <c r="N2836" t="s">
        <v>358</v>
      </c>
    </row>
    <row r="2837" spans="12:14" x14ac:dyDescent="0.25">
      <c r="L2837" t="s">
        <v>4665</v>
      </c>
      <c r="M2837" t="s">
        <v>66</v>
      </c>
      <c r="N2837" t="s">
        <v>4664</v>
      </c>
    </row>
    <row r="2838" spans="12:14" x14ac:dyDescent="0.25">
      <c r="L2838" t="s">
        <v>4666</v>
      </c>
      <c r="M2838" t="s">
        <v>66</v>
      </c>
      <c r="N2838" t="s">
        <v>743</v>
      </c>
    </row>
    <row r="2839" spans="12:14" x14ac:dyDescent="0.25">
      <c r="L2839" t="s">
        <v>4667</v>
      </c>
      <c r="M2839" t="s">
        <v>66</v>
      </c>
      <c r="N2839" t="s">
        <v>3878</v>
      </c>
    </row>
    <row r="2840" spans="12:14" x14ac:dyDescent="0.25">
      <c r="L2840" t="s">
        <v>4668</v>
      </c>
      <c r="M2840" t="s">
        <v>66</v>
      </c>
      <c r="N2840" t="s">
        <v>157</v>
      </c>
    </row>
    <row r="2841" spans="12:14" x14ac:dyDescent="0.25">
      <c r="L2841" t="s">
        <v>4669</v>
      </c>
      <c r="M2841" t="s">
        <v>66</v>
      </c>
      <c r="N2841" t="s">
        <v>3609</v>
      </c>
    </row>
    <row r="2842" spans="12:14" x14ac:dyDescent="0.25">
      <c r="L2842" t="s">
        <v>4671</v>
      </c>
      <c r="M2842" t="s">
        <v>66</v>
      </c>
      <c r="N2842" t="s">
        <v>4670</v>
      </c>
    </row>
    <row r="2843" spans="12:14" x14ac:dyDescent="0.25">
      <c r="L2843" t="s">
        <v>4672</v>
      </c>
      <c r="M2843" t="s">
        <v>66</v>
      </c>
      <c r="N2843" t="s">
        <v>1224</v>
      </c>
    </row>
    <row r="2844" spans="12:14" x14ac:dyDescent="0.25">
      <c r="L2844" t="s">
        <v>4674</v>
      </c>
      <c r="M2844" t="s">
        <v>66</v>
      </c>
      <c r="N2844" t="s">
        <v>4673</v>
      </c>
    </row>
    <row r="2845" spans="12:14" x14ac:dyDescent="0.25">
      <c r="L2845" t="s">
        <v>4676</v>
      </c>
      <c r="M2845" t="s">
        <v>66</v>
      </c>
      <c r="N2845" t="s">
        <v>4675</v>
      </c>
    </row>
    <row r="2846" spans="12:14" x14ac:dyDescent="0.25">
      <c r="L2846" t="s">
        <v>4677</v>
      </c>
      <c r="M2846" t="s">
        <v>66</v>
      </c>
      <c r="N2846" t="s">
        <v>2178</v>
      </c>
    </row>
    <row r="2847" spans="12:14" x14ac:dyDescent="0.25">
      <c r="L2847" t="s">
        <v>4679</v>
      </c>
      <c r="M2847" t="s">
        <v>66</v>
      </c>
      <c r="N2847" t="s">
        <v>4678</v>
      </c>
    </row>
    <row r="2848" spans="12:14" x14ac:dyDescent="0.25">
      <c r="L2848" t="s">
        <v>4681</v>
      </c>
      <c r="M2848" t="s">
        <v>66</v>
      </c>
      <c r="N2848" t="s">
        <v>4680</v>
      </c>
    </row>
    <row r="2849" spans="12:14" x14ac:dyDescent="0.25">
      <c r="L2849" t="s">
        <v>4682</v>
      </c>
      <c r="M2849" t="s">
        <v>66</v>
      </c>
      <c r="N2849" t="s">
        <v>943</v>
      </c>
    </row>
    <row r="2850" spans="12:14" x14ac:dyDescent="0.25">
      <c r="L2850" t="s">
        <v>4684</v>
      </c>
      <c r="M2850" t="s">
        <v>66</v>
      </c>
      <c r="N2850" t="s">
        <v>4683</v>
      </c>
    </row>
    <row r="2851" spans="12:14" x14ac:dyDescent="0.25">
      <c r="L2851" t="s">
        <v>4685</v>
      </c>
      <c r="M2851" t="s">
        <v>66</v>
      </c>
      <c r="N2851" t="s">
        <v>191</v>
      </c>
    </row>
    <row r="2852" spans="12:14" x14ac:dyDescent="0.25">
      <c r="L2852" t="s">
        <v>4686</v>
      </c>
      <c r="M2852" t="s">
        <v>66</v>
      </c>
      <c r="N2852" t="s">
        <v>2146</v>
      </c>
    </row>
    <row r="2853" spans="12:14" x14ac:dyDescent="0.25">
      <c r="L2853" t="s">
        <v>4687</v>
      </c>
      <c r="M2853" t="s">
        <v>66</v>
      </c>
      <c r="N2853" t="s">
        <v>4070</v>
      </c>
    </row>
    <row r="2854" spans="12:14" x14ac:dyDescent="0.25">
      <c r="L2854" t="s">
        <v>4688</v>
      </c>
      <c r="M2854" t="s">
        <v>66</v>
      </c>
      <c r="N2854" t="s">
        <v>3043</v>
      </c>
    </row>
    <row r="2855" spans="12:14" x14ac:dyDescent="0.25">
      <c r="L2855" t="s">
        <v>4690</v>
      </c>
      <c r="M2855" t="s">
        <v>66</v>
      </c>
      <c r="N2855" t="s">
        <v>4689</v>
      </c>
    </row>
    <row r="2856" spans="12:14" x14ac:dyDescent="0.25">
      <c r="L2856" t="s">
        <v>4691</v>
      </c>
      <c r="M2856" t="s">
        <v>66</v>
      </c>
      <c r="N2856" t="s">
        <v>1864</v>
      </c>
    </row>
    <row r="2857" spans="12:14" x14ac:dyDescent="0.25">
      <c r="L2857" t="s">
        <v>4692</v>
      </c>
      <c r="M2857" t="s">
        <v>66</v>
      </c>
      <c r="N2857" t="s">
        <v>195</v>
      </c>
    </row>
    <row r="2858" spans="12:14" x14ac:dyDescent="0.25">
      <c r="L2858" t="s">
        <v>4694</v>
      </c>
      <c r="M2858" t="s">
        <v>66</v>
      </c>
      <c r="N2858" t="s">
        <v>4693</v>
      </c>
    </row>
    <row r="2859" spans="12:14" x14ac:dyDescent="0.25">
      <c r="L2859" t="s">
        <v>4695</v>
      </c>
      <c r="M2859" t="s">
        <v>66</v>
      </c>
      <c r="N2859" t="s">
        <v>3281</v>
      </c>
    </row>
    <row r="2860" spans="12:14" x14ac:dyDescent="0.25">
      <c r="L2860" t="s">
        <v>4697</v>
      </c>
      <c r="M2860" t="s">
        <v>66</v>
      </c>
      <c r="N2860" t="s">
        <v>4696</v>
      </c>
    </row>
    <row r="2861" spans="12:14" x14ac:dyDescent="0.25">
      <c r="L2861" t="s">
        <v>4699</v>
      </c>
      <c r="M2861" t="s">
        <v>66</v>
      </c>
      <c r="N2861" t="s">
        <v>4698</v>
      </c>
    </row>
    <row r="2862" spans="12:14" x14ac:dyDescent="0.25">
      <c r="L2862" t="s">
        <v>4700</v>
      </c>
      <c r="M2862" t="s">
        <v>66</v>
      </c>
      <c r="N2862" t="s">
        <v>199</v>
      </c>
    </row>
    <row r="2863" spans="12:14" x14ac:dyDescent="0.25">
      <c r="L2863" t="s">
        <v>4701</v>
      </c>
      <c r="M2863" t="s">
        <v>66</v>
      </c>
      <c r="N2863" t="s">
        <v>3509</v>
      </c>
    </row>
    <row r="2864" spans="12:14" x14ac:dyDescent="0.25">
      <c r="L2864" t="s">
        <v>4703</v>
      </c>
      <c r="M2864" t="s">
        <v>66</v>
      </c>
      <c r="N2864" t="s">
        <v>4702</v>
      </c>
    </row>
    <row r="2865" spans="12:14" x14ac:dyDescent="0.25">
      <c r="L2865" t="s">
        <v>4705</v>
      </c>
      <c r="M2865" t="s">
        <v>66</v>
      </c>
      <c r="N2865" t="s">
        <v>4704</v>
      </c>
    </row>
    <row r="2866" spans="12:14" x14ac:dyDescent="0.25">
      <c r="L2866" t="s">
        <v>4707</v>
      </c>
      <c r="M2866" t="s">
        <v>66</v>
      </c>
      <c r="N2866" t="s">
        <v>4706</v>
      </c>
    </row>
    <row r="2867" spans="12:14" x14ac:dyDescent="0.25">
      <c r="L2867" t="s">
        <v>4709</v>
      </c>
      <c r="M2867" t="s">
        <v>66</v>
      </c>
      <c r="N2867" t="s">
        <v>4708</v>
      </c>
    </row>
    <row r="2868" spans="12:14" x14ac:dyDescent="0.25">
      <c r="L2868" t="s">
        <v>4711</v>
      </c>
      <c r="M2868" t="s">
        <v>66</v>
      </c>
      <c r="N2868" t="s">
        <v>4710</v>
      </c>
    </row>
    <row r="2869" spans="12:14" x14ac:dyDescent="0.25">
      <c r="L2869" t="s">
        <v>4712</v>
      </c>
      <c r="M2869" t="s">
        <v>66</v>
      </c>
      <c r="N2869" t="s">
        <v>2933</v>
      </c>
    </row>
    <row r="2870" spans="12:14" x14ac:dyDescent="0.25">
      <c r="L2870" t="s">
        <v>4713</v>
      </c>
      <c r="M2870" t="s">
        <v>66</v>
      </c>
      <c r="N2870" t="s">
        <v>213</v>
      </c>
    </row>
    <row r="2871" spans="12:14" x14ac:dyDescent="0.25">
      <c r="L2871" t="s">
        <v>4715</v>
      </c>
      <c r="M2871" t="s">
        <v>66</v>
      </c>
      <c r="N2871" t="s">
        <v>4714</v>
      </c>
    </row>
    <row r="2872" spans="12:14" x14ac:dyDescent="0.25">
      <c r="L2872" t="s">
        <v>4716</v>
      </c>
      <c r="M2872" t="s">
        <v>66</v>
      </c>
      <c r="N2872" t="s">
        <v>1563</v>
      </c>
    </row>
    <row r="2873" spans="12:14" x14ac:dyDescent="0.25">
      <c r="L2873" t="s">
        <v>4718</v>
      </c>
      <c r="M2873" t="s">
        <v>66</v>
      </c>
      <c r="N2873" t="s">
        <v>4717</v>
      </c>
    </row>
    <row r="2874" spans="12:14" x14ac:dyDescent="0.25">
      <c r="L2874" t="s">
        <v>4719</v>
      </c>
      <c r="M2874" t="s">
        <v>66</v>
      </c>
      <c r="N2874" t="s">
        <v>221</v>
      </c>
    </row>
    <row r="2875" spans="12:14" x14ac:dyDescent="0.25">
      <c r="L2875" t="s">
        <v>4721</v>
      </c>
      <c r="M2875" t="s">
        <v>66</v>
      </c>
      <c r="N2875" t="s">
        <v>4720</v>
      </c>
    </row>
    <row r="2876" spans="12:14" x14ac:dyDescent="0.25">
      <c r="L2876" t="s">
        <v>4722</v>
      </c>
      <c r="M2876" t="s">
        <v>66</v>
      </c>
      <c r="N2876" t="s">
        <v>3309</v>
      </c>
    </row>
    <row r="2877" spans="12:14" x14ac:dyDescent="0.25">
      <c r="L2877" t="s">
        <v>4723</v>
      </c>
      <c r="M2877" t="s">
        <v>66</v>
      </c>
      <c r="N2877" t="s">
        <v>712</v>
      </c>
    </row>
    <row r="2878" spans="12:14" x14ac:dyDescent="0.25">
      <c r="L2878" t="s">
        <v>4724</v>
      </c>
      <c r="M2878" t="s">
        <v>66</v>
      </c>
      <c r="N2878" t="s">
        <v>233</v>
      </c>
    </row>
    <row r="2879" spans="12:14" x14ac:dyDescent="0.25">
      <c r="L2879" t="s">
        <v>4725</v>
      </c>
      <c r="M2879" t="s">
        <v>66</v>
      </c>
      <c r="N2879" t="s">
        <v>1930</v>
      </c>
    </row>
    <row r="2880" spans="12:14" x14ac:dyDescent="0.25">
      <c r="L2880" t="s">
        <v>4727</v>
      </c>
      <c r="M2880" t="s">
        <v>66</v>
      </c>
      <c r="N2880" t="s">
        <v>4726</v>
      </c>
    </row>
    <row r="2881" spans="12:14" x14ac:dyDescent="0.25">
      <c r="L2881" t="s">
        <v>4728</v>
      </c>
      <c r="M2881" t="s">
        <v>66</v>
      </c>
      <c r="N2881" t="s">
        <v>3319</v>
      </c>
    </row>
    <row r="2882" spans="12:14" x14ac:dyDescent="0.25">
      <c r="L2882" t="s">
        <v>4729</v>
      </c>
      <c r="M2882" t="s">
        <v>66</v>
      </c>
      <c r="N2882" t="s">
        <v>3825</v>
      </c>
    </row>
    <row r="2883" spans="12:14" x14ac:dyDescent="0.25">
      <c r="L2883" t="s">
        <v>4731</v>
      </c>
      <c r="M2883" t="s">
        <v>66</v>
      </c>
      <c r="N2883" t="s">
        <v>4730</v>
      </c>
    </row>
    <row r="2884" spans="12:14" x14ac:dyDescent="0.25">
      <c r="L2884" t="s">
        <v>4732</v>
      </c>
      <c r="M2884" t="s">
        <v>66</v>
      </c>
      <c r="N2884" t="s">
        <v>532</v>
      </c>
    </row>
    <row r="2885" spans="12:14" x14ac:dyDescent="0.25">
      <c r="L2885" t="s">
        <v>4733</v>
      </c>
      <c r="M2885" t="s">
        <v>66</v>
      </c>
      <c r="N2885" t="s">
        <v>1586</v>
      </c>
    </row>
    <row r="2886" spans="12:14" x14ac:dyDescent="0.25">
      <c r="L2886" t="s">
        <v>4735</v>
      </c>
      <c r="M2886" t="s">
        <v>66</v>
      </c>
      <c r="N2886" t="s">
        <v>4734</v>
      </c>
    </row>
    <row r="2887" spans="12:14" x14ac:dyDescent="0.25">
      <c r="L2887" t="s">
        <v>4737</v>
      </c>
      <c r="M2887" t="s">
        <v>66</v>
      </c>
      <c r="N2887" t="s">
        <v>4736</v>
      </c>
    </row>
    <row r="2888" spans="12:14" x14ac:dyDescent="0.25">
      <c r="L2888" t="s">
        <v>4739</v>
      </c>
      <c r="M2888" t="s">
        <v>66</v>
      </c>
      <c r="N2888" t="s">
        <v>4738</v>
      </c>
    </row>
    <row r="2889" spans="12:14" x14ac:dyDescent="0.25">
      <c r="L2889" t="s">
        <v>4741</v>
      </c>
      <c r="M2889" t="s">
        <v>66</v>
      </c>
      <c r="N2889" t="s">
        <v>4740</v>
      </c>
    </row>
    <row r="2890" spans="12:14" x14ac:dyDescent="0.25">
      <c r="L2890" t="s">
        <v>4743</v>
      </c>
      <c r="M2890" t="s">
        <v>66</v>
      </c>
      <c r="N2890" t="s">
        <v>4742</v>
      </c>
    </row>
    <row r="2891" spans="12:14" x14ac:dyDescent="0.25">
      <c r="L2891" t="s">
        <v>4745</v>
      </c>
      <c r="M2891" t="s">
        <v>66</v>
      </c>
      <c r="N2891" t="s">
        <v>4744</v>
      </c>
    </row>
    <row r="2892" spans="12:14" x14ac:dyDescent="0.25">
      <c r="L2892" t="s">
        <v>4746</v>
      </c>
      <c r="M2892" t="s">
        <v>66</v>
      </c>
      <c r="N2892" t="s">
        <v>445</v>
      </c>
    </row>
    <row r="2893" spans="12:14" x14ac:dyDescent="0.25">
      <c r="L2893" t="s">
        <v>4748</v>
      </c>
      <c r="M2893" t="s">
        <v>66</v>
      </c>
      <c r="N2893" t="s">
        <v>4747</v>
      </c>
    </row>
    <row r="2894" spans="12:14" x14ac:dyDescent="0.25">
      <c r="L2894" t="s">
        <v>4749</v>
      </c>
      <c r="M2894" t="s">
        <v>66</v>
      </c>
      <c r="N2894" t="s">
        <v>1044</v>
      </c>
    </row>
    <row r="2895" spans="12:14" x14ac:dyDescent="0.25">
      <c r="L2895" t="s">
        <v>4751</v>
      </c>
      <c r="M2895" t="s">
        <v>66</v>
      </c>
      <c r="N2895" t="s">
        <v>4750</v>
      </c>
    </row>
    <row r="2896" spans="12:14" x14ac:dyDescent="0.25">
      <c r="L2896" t="s">
        <v>4753</v>
      </c>
      <c r="M2896" t="s">
        <v>66</v>
      </c>
      <c r="N2896" t="s">
        <v>4752</v>
      </c>
    </row>
    <row r="2897" spans="12:14" x14ac:dyDescent="0.25">
      <c r="L2897" t="s">
        <v>4754</v>
      </c>
      <c r="M2897" t="s">
        <v>66</v>
      </c>
      <c r="N2897" t="s">
        <v>3027</v>
      </c>
    </row>
    <row r="2898" spans="12:14" x14ac:dyDescent="0.25">
      <c r="L2898" t="s">
        <v>4755</v>
      </c>
      <c r="M2898" t="s">
        <v>66</v>
      </c>
      <c r="N2898" t="s">
        <v>245</v>
      </c>
    </row>
    <row r="2899" spans="12:14" x14ac:dyDescent="0.25">
      <c r="L2899" t="s">
        <v>4756</v>
      </c>
      <c r="M2899" t="s">
        <v>66</v>
      </c>
      <c r="N2899" t="s">
        <v>452</v>
      </c>
    </row>
    <row r="2900" spans="12:14" x14ac:dyDescent="0.25">
      <c r="L2900" t="s">
        <v>4758</v>
      </c>
      <c r="M2900" t="s">
        <v>66</v>
      </c>
      <c r="N2900" t="s">
        <v>4757</v>
      </c>
    </row>
    <row r="2901" spans="12:14" x14ac:dyDescent="0.25">
      <c r="L2901" t="s">
        <v>4760</v>
      </c>
      <c r="M2901" t="s">
        <v>66</v>
      </c>
      <c r="N2901" t="s">
        <v>4759</v>
      </c>
    </row>
    <row r="2902" spans="12:14" x14ac:dyDescent="0.25">
      <c r="L2902" t="s">
        <v>4762</v>
      </c>
      <c r="M2902" t="s">
        <v>66</v>
      </c>
      <c r="N2902" t="s">
        <v>4761</v>
      </c>
    </row>
    <row r="2903" spans="12:14" x14ac:dyDescent="0.25">
      <c r="L2903" t="s">
        <v>4764</v>
      </c>
      <c r="M2903" t="s">
        <v>66</v>
      </c>
      <c r="N2903" t="s">
        <v>4763</v>
      </c>
    </row>
    <row r="2904" spans="12:14" x14ac:dyDescent="0.25">
      <c r="L2904" t="s">
        <v>4765</v>
      </c>
      <c r="M2904" t="s">
        <v>66</v>
      </c>
      <c r="N2904" t="s">
        <v>1776</v>
      </c>
    </row>
    <row r="2905" spans="12:14" x14ac:dyDescent="0.25">
      <c r="L2905" t="s">
        <v>4766</v>
      </c>
      <c r="M2905" t="s">
        <v>66</v>
      </c>
      <c r="N2905" t="s">
        <v>3352</v>
      </c>
    </row>
    <row r="2906" spans="12:14" x14ac:dyDescent="0.25">
      <c r="L2906" t="s">
        <v>4767</v>
      </c>
      <c r="M2906" t="s">
        <v>66</v>
      </c>
      <c r="N2906" t="s">
        <v>726</v>
      </c>
    </row>
    <row r="2907" spans="12:14" x14ac:dyDescent="0.25">
      <c r="L2907" t="s">
        <v>4768</v>
      </c>
      <c r="M2907" t="s">
        <v>66</v>
      </c>
      <c r="N2907" t="s">
        <v>1333</v>
      </c>
    </row>
    <row r="2908" spans="12:14" x14ac:dyDescent="0.25">
      <c r="L2908" t="s">
        <v>4769</v>
      </c>
      <c r="M2908" t="s">
        <v>66</v>
      </c>
      <c r="N2908" t="s">
        <v>1094</v>
      </c>
    </row>
    <row r="2909" spans="12:14" x14ac:dyDescent="0.25">
      <c r="L2909" t="s">
        <v>4770</v>
      </c>
      <c r="M2909" t="s">
        <v>66</v>
      </c>
      <c r="N2909" t="s">
        <v>126</v>
      </c>
    </row>
    <row r="2910" spans="12:14" x14ac:dyDescent="0.25">
      <c r="L2910" t="s">
        <v>4771</v>
      </c>
      <c r="M2910" t="s">
        <v>66</v>
      </c>
      <c r="N2910" t="s">
        <v>3848</v>
      </c>
    </row>
    <row r="2911" spans="12:14" x14ac:dyDescent="0.25">
      <c r="L2911" t="s">
        <v>4772</v>
      </c>
      <c r="M2911" t="s">
        <v>66</v>
      </c>
      <c r="N2911" t="s">
        <v>4559</v>
      </c>
    </row>
    <row r="2912" spans="12:14" x14ac:dyDescent="0.25">
      <c r="L2912" t="s">
        <v>4774</v>
      </c>
      <c r="M2912" t="s">
        <v>66</v>
      </c>
      <c r="N2912" t="s">
        <v>4773</v>
      </c>
    </row>
    <row r="2913" spans="12:14" x14ac:dyDescent="0.25">
      <c r="L2913" t="s">
        <v>4775</v>
      </c>
      <c r="M2913" t="s">
        <v>66</v>
      </c>
      <c r="N2913" t="s">
        <v>2127</v>
      </c>
    </row>
    <row r="2914" spans="12:14" x14ac:dyDescent="0.25">
      <c r="L2914" t="s">
        <v>4777</v>
      </c>
      <c r="M2914" t="s">
        <v>66</v>
      </c>
      <c r="N2914" t="s">
        <v>4776</v>
      </c>
    </row>
    <row r="2915" spans="12:14" x14ac:dyDescent="0.25">
      <c r="L2915" t="s">
        <v>4779</v>
      </c>
      <c r="M2915" t="s">
        <v>66</v>
      </c>
      <c r="N2915" t="s">
        <v>4778</v>
      </c>
    </row>
    <row r="2916" spans="12:14" x14ac:dyDescent="0.25">
      <c r="L2916" t="s">
        <v>4781</v>
      </c>
      <c r="M2916" t="s">
        <v>66</v>
      </c>
      <c r="N2916" t="s">
        <v>4780</v>
      </c>
    </row>
    <row r="2917" spans="12:14" x14ac:dyDescent="0.25">
      <c r="L2917" t="s">
        <v>4783</v>
      </c>
      <c r="M2917" t="s">
        <v>66</v>
      </c>
      <c r="N2917" t="s">
        <v>4782</v>
      </c>
    </row>
    <row r="2918" spans="12:14" x14ac:dyDescent="0.25">
      <c r="L2918" t="s">
        <v>4785</v>
      </c>
      <c r="M2918" t="s">
        <v>66</v>
      </c>
      <c r="N2918" t="s">
        <v>4784</v>
      </c>
    </row>
    <row r="2919" spans="12:14" x14ac:dyDescent="0.25">
      <c r="L2919" t="s">
        <v>4787</v>
      </c>
      <c r="M2919" t="s">
        <v>66</v>
      </c>
      <c r="N2919" t="s">
        <v>4786</v>
      </c>
    </row>
    <row r="2920" spans="12:14" x14ac:dyDescent="0.25">
      <c r="L2920" t="s">
        <v>4789</v>
      </c>
      <c r="M2920" t="s">
        <v>66</v>
      </c>
      <c r="N2920" t="s">
        <v>4788</v>
      </c>
    </row>
    <row r="2921" spans="12:14" x14ac:dyDescent="0.25">
      <c r="L2921" t="s">
        <v>4791</v>
      </c>
      <c r="M2921" t="s">
        <v>66</v>
      </c>
      <c r="N2921" t="s">
        <v>4790</v>
      </c>
    </row>
    <row r="2922" spans="12:14" x14ac:dyDescent="0.25">
      <c r="L2922" t="s">
        <v>4793</v>
      </c>
      <c r="M2922" t="s">
        <v>66</v>
      </c>
      <c r="N2922" t="s">
        <v>4792</v>
      </c>
    </row>
    <row r="2923" spans="12:14" x14ac:dyDescent="0.25">
      <c r="L2923" t="s">
        <v>4795</v>
      </c>
      <c r="M2923" t="s">
        <v>66</v>
      </c>
      <c r="N2923" t="s">
        <v>4794</v>
      </c>
    </row>
    <row r="2924" spans="12:14" x14ac:dyDescent="0.25">
      <c r="L2924" t="s">
        <v>4797</v>
      </c>
      <c r="M2924" t="s">
        <v>66</v>
      </c>
      <c r="N2924" t="s">
        <v>4796</v>
      </c>
    </row>
    <row r="2925" spans="12:14" x14ac:dyDescent="0.25">
      <c r="L2925" t="s">
        <v>4799</v>
      </c>
      <c r="M2925" t="s">
        <v>66</v>
      </c>
      <c r="N2925" t="s">
        <v>4798</v>
      </c>
    </row>
    <row r="2926" spans="12:14" x14ac:dyDescent="0.25">
      <c r="L2926" t="s">
        <v>4801</v>
      </c>
      <c r="M2926" t="s">
        <v>66</v>
      </c>
      <c r="N2926" t="s">
        <v>4800</v>
      </c>
    </row>
    <row r="2927" spans="12:14" x14ac:dyDescent="0.25">
      <c r="L2927" t="s">
        <v>4803</v>
      </c>
      <c r="M2927" t="s">
        <v>66</v>
      </c>
      <c r="N2927" t="s">
        <v>4802</v>
      </c>
    </row>
    <row r="2928" spans="12:14" x14ac:dyDescent="0.25">
      <c r="L2928" t="s">
        <v>4805</v>
      </c>
      <c r="M2928" t="s">
        <v>66</v>
      </c>
      <c r="N2928" t="s">
        <v>4804</v>
      </c>
    </row>
    <row r="2929" spans="12:14" x14ac:dyDescent="0.25">
      <c r="L2929" t="s">
        <v>4807</v>
      </c>
      <c r="M2929" t="s">
        <v>66</v>
      </c>
      <c r="N2929" t="s">
        <v>4806</v>
      </c>
    </row>
    <row r="2930" spans="12:14" x14ac:dyDescent="0.25">
      <c r="L2930" t="s">
        <v>4809</v>
      </c>
      <c r="M2930" t="s">
        <v>66</v>
      </c>
      <c r="N2930" t="s">
        <v>4808</v>
      </c>
    </row>
    <row r="2931" spans="12:14" x14ac:dyDescent="0.25">
      <c r="L2931" t="s">
        <v>4811</v>
      </c>
      <c r="M2931" t="s">
        <v>66</v>
      </c>
      <c r="N2931" t="s">
        <v>4810</v>
      </c>
    </row>
    <row r="2932" spans="12:14" x14ac:dyDescent="0.25">
      <c r="L2932" t="s">
        <v>4813</v>
      </c>
      <c r="M2932" t="s">
        <v>66</v>
      </c>
      <c r="N2932" t="s">
        <v>4812</v>
      </c>
    </row>
    <row r="2933" spans="12:14" x14ac:dyDescent="0.25">
      <c r="L2933" t="s">
        <v>4815</v>
      </c>
      <c r="M2933" t="s">
        <v>66</v>
      </c>
      <c r="N2933" t="s">
        <v>4814</v>
      </c>
    </row>
    <row r="2934" spans="12:14" x14ac:dyDescent="0.25">
      <c r="L2934" t="s">
        <v>4817</v>
      </c>
      <c r="M2934" t="s">
        <v>66</v>
      </c>
      <c r="N2934" t="s">
        <v>4816</v>
      </c>
    </row>
    <row r="2935" spans="12:14" x14ac:dyDescent="0.25">
      <c r="L2935" t="s">
        <v>4819</v>
      </c>
      <c r="M2935" t="s">
        <v>66</v>
      </c>
      <c r="N2935" t="s">
        <v>4818</v>
      </c>
    </row>
    <row r="2936" spans="12:14" x14ac:dyDescent="0.25">
      <c r="L2936" t="s">
        <v>4821</v>
      </c>
      <c r="M2936" t="s">
        <v>66</v>
      </c>
      <c r="N2936" t="s">
        <v>4820</v>
      </c>
    </row>
    <row r="2937" spans="12:14" x14ac:dyDescent="0.25">
      <c r="L2937" t="s">
        <v>4823</v>
      </c>
      <c r="M2937" t="s">
        <v>66</v>
      </c>
      <c r="N2937" t="s">
        <v>4822</v>
      </c>
    </row>
    <row r="2938" spans="12:14" x14ac:dyDescent="0.25">
      <c r="L2938" t="s">
        <v>4825</v>
      </c>
      <c r="M2938" t="s">
        <v>66</v>
      </c>
      <c r="N2938" t="s">
        <v>4824</v>
      </c>
    </row>
    <row r="2939" spans="12:14" x14ac:dyDescent="0.25">
      <c r="L2939" t="s">
        <v>4827</v>
      </c>
      <c r="M2939" t="s">
        <v>66</v>
      </c>
      <c r="N2939" t="s">
        <v>4826</v>
      </c>
    </row>
    <row r="2940" spans="12:14" x14ac:dyDescent="0.25">
      <c r="L2940" t="s">
        <v>4829</v>
      </c>
      <c r="M2940" t="s">
        <v>66</v>
      </c>
      <c r="N2940" t="s">
        <v>4828</v>
      </c>
    </row>
    <row r="2941" spans="12:14" x14ac:dyDescent="0.25">
      <c r="L2941" t="s">
        <v>4831</v>
      </c>
      <c r="M2941" t="s">
        <v>66</v>
      </c>
      <c r="N2941" t="s">
        <v>4830</v>
      </c>
    </row>
    <row r="2942" spans="12:14" x14ac:dyDescent="0.25">
      <c r="L2942" t="s">
        <v>4833</v>
      </c>
      <c r="M2942" t="s">
        <v>66</v>
      </c>
      <c r="N2942" t="s">
        <v>4832</v>
      </c>
    </row>
    <row r="2943" spans="12:14" x14ac:dyDescent="0.25">
      <c r="L2943" t="s">
        <v>4835</v>
      </c>
      <c r="M2943" t="s">
        <v>66</v>
      </c>
      <c r="N2943" t="s">
        <v>4834</v>
      </c>
    </row>
    <row r="2944" spans="12:14" x14ac:dyDescent="0.25">
      <c r="L2944" t="s">
        <v>4837</v>
      </c>
      <c r="M2944" t="s">
        <v>66</v>
      </c>
      <c r="N2944" t="s">
        <v>4836</v>
      </c>
    </row>
    <row r="2945" spans="12:14" x14ac:dyDescent="0.25">
      <c r="L2945" t="s">
        <v>4839</v>
      </c>
      <c r="M2945" t="s">
        <v>66</v>
      </c>
      <c r="N2945" t="s">
        <v>4838</v>
      </c>
    </row>
    <row r="2946" spans="12:14" x14ac:dyDescent="0.25">
      <c r="L2946" t="s">
        <v>4841</v>
      </c>
      <c r="M2946" t="s">
        <v>66</v>
      </c>
      <c r="N2946" t="s">
        <v>4840</v>
      </c>
    </row>
    <row r="2947" spans="12:14" x14ac:dyDescent="0.25">
      <c r="L2947" t="s">
        <v>4843</v>
      </c>
      <c r="M2947" t="s">
        <v>66</v>
      </c>
      <c r="N2947" t="s">
        <v>4842</v>
      </c>
    </row>
    <row r="2948" spans="12:14" x14ac:dyDescent="0.25">
      <c r="L2948" t="s">
        <v>4845</v>
      </c>
      <c r="M2948" t="s">
        <v>66</v>
      </c>
      <c r="N2948" t="s">
        <v>4844</v>
      </c>
    </row>
    <row r="2949" spans="12:14" x14ac:dyDescent="0.25">
      <c r="L2949" t="s">
        <v>4847</v>
      </c>
      <c r="M2949" t="s">
        <v>66</v>
      </c>
      <c r="N2949" t="s">
        <v>4846</v>
      </c>
    </row>
    <row r="2950" spans="12:14" x14ac:dyDescent="0.25">
      <c r="L2950" t="s">
        <v>4849</v>
      </c>
      <c r="M2950" t="s">
        <v>66</v>
      </c>
      <c r="N2950" t="s">
        <v>4848</v>
      </c>
    </row>
    <row r="2951" spans="12:14" x14ac:dyDescent="0.25">
      <c r="L2951" t="s">
        <v>4851</v>
      </c>
      <c r="M2951" t="s">
        <v>66</v>
      </c>
      <c r="N2951" t="s">
        <v>4850</v>
      </c>
    </row>
    <row r="2952" spans="12:14" x14ac:dyDescent="0.25">
      <c r="L2952" t="s">
        <v>4853</v>
      </c>
      <c r="M2952" t="s">
        <v>66</v>
      </c>
      <c r="N2952" t="s">
        <v>4852</v>
      </c>
    </row>
    <row r="2953" spans="12:14" x14ac:dyDescent="0.25">
      <c r="L2953" t="s">
        <v>4855</v>
      </c>
      <c r="M2953" t="s">
        <v>66</v>
      </c>
      <c r="N2953" t="s">
        <v>4854</v>
      </c>
    </row>
    <row r="2954" spans="12:14" x14ac:dyDescent="0.25">
      <c r="L2954" t="s">
        <v>4857</v>
      </c>
      <c r="M2954" t="s">
        <v>66</v>
      </c>
      <c r="N2954" t="s">
        <v>4856</v>
      </c>
    </row>
    <row r="2955" spans="12:14" x14ac:dyDescent="0.25">
      <c r="L2955" t="s">
        <v>4858</v>
      </c>
      <c r="M2955" t="s">
        <v>67</v>
      </c>
      <c r="N2955" t="s">
        <v>589</v>
      </c>
    </row>
    <row r="2956" spans="12:14" x14ac:dyDescent="0.25">
      <c r="L2956" t="s">
        <v>4860</v>
      </c>
      <c r="M2956" t="s">
        <v>67</v>
      </c>
      <c r="N2956" t="s">
        <v>4859</v>
      </c>
    </row>
    <row r="2957" spans="12:14" x14ac:dyDescent="0.25">
      <c r="L2957" t="s">
        <v>4861</v>
      </c>
      <c r="M2957" t="s">
        <v>67</v>
      </c>
      <c r="N2957" t="s">
        <v>351</v>
      </c>
    </row>
    <row r="2958" spans="12:14" x14ac:dyDescent="0.25">
      <c r="L2958" t="s">
        <v>4863</v>
      </c>
      <c r="M2958" t="s">
        <v>67</v>
      </c>
      <c r="N2958" t="s">
        <v>4862</v>
      </c>
    </row>
    <row r="2959" spans="12:14" x14ac:dyDescent="0.25">
      <c r="L2959" t="s">
        <v>4865</v>
      </c>
      <c r="M2959" t="s">
        <v>67</v>
      </c>
      <c r="N2959" t="s">
        <v>4864</v>
      </c>
    </row>
    <row r="2960" spans="12:14" x14ac:dyDescent="0.25">
      <c r="L2960" t="s">
        <v>4866</v>
      </c>
      <c r="M2960" t="s">
        <v>67</v>
      </c>
      <c r="N2960" t="s">
        <v>362</v>
      </c>
    </row>
    <row r="2961" spans="12:14" x14ac:dyDescent="0.25">
      <c r="L2961" t="s">
        <v>4867</v>
      </c>
      <c r="M2961" t="s">
        <v>67</v>
      </c>
      <c r="N2961" t="s">
        <v>368</v>
      </c>
    </row>
    <row r="2962" spans="12:14" x14ac:dyDescent="0.25">
      <c r="L2962" t="s">
        <v>4869</v>
      </c>
      <c r="M2962" t="s">
        <v>67</v>
      </c>
      <c r="N2962" t="s">
        <v>4868</v>
      </c>
    </row>
    <row r="2963" spans="12:14" x14ac:dyDescent="0.25">
      <c r="L2963" t="s">
        <v>4870</v>
      </c>
      <c r="M2963" t="s">
        <v>67</v>
      </c>
      <c r="N2963" t="s">
        <v>623</v>
      </c>
    </row>
    <row r="2964" spans="12:14" x14ac:dyDescent="0.25">
      <c r="L2964" t="s">
        <v>4872</v>
      </c>
      <c r="M2964" t="s">
        <v>67</v>
      </c>
      <c r="N2964" t="s">
        <v>4871</v>
      </c>
    </row>
    <row r="2965" spans="12:14" x14ac:dyDescent="0.25">
      <c r="L2965" t="s">
        <v>4873</v>
      </c>
      <c r="M2965" t="s">
        <v>67</v>
      </c>
      <c r="N2965" t="s">
        <v>191</v>
      </c>
    </row>
    <row r="2966" spans="12:14" x14ac:dyDescent="0.25">
      <c r="L2966" t="s">
        <v>4874</v>
      </c>
      <c r="M2966" t="s">
        <v>67</v>
      </c>
      <c r="N2966" t="s">
        <v>633</v>
      </c>
    </row>
    <row r="2967" spans="12:14" x14ac:dyDescent="0.25">
      <c r="L2967" t="s">
        <v>4875</v>
      </c>
      <c r="M2967" t="s">
        <v>67</v>
      </c>
      <c r="N2967" t="s">
        <v>392</v>
      </c>
    </row>
    <row r="2968" spans="12:14" x14ac:dyDescent="0.25">
      <c r="L2968" t="s">
        <v>4877</v>
      </c>
      <c r="M2968" t="s">
        <v>67</v>
      </c>
      <c r="N2968" t="s">
        <v>4876</v>
      </c>
    </row>
    <row r="2969" spans="12:14" x14ac:dyDescent="0.25">
      <c r="L2969" t="s">
        <v>4879</v>
      </c>
      <c r="M2969" t="s">
        <v>67</v>
      </c>
      <c r="N2969" t="s">
        <v>4878</v>
      </c>
    </row>
    <row r="2970" spans="12:14" x14ac:dyDescent="0.25">
      <c r="L2970" t="s">
        <v>4880</v>
      </c>
      <c r="M2970" t="s">
        <v>67</v>
      </c>
      <c r="N2970" t="s">
        <v>205</v>
      </c>
    </row>
    <row r="2971" spans="12:14" x14ac:dyDescent="0.25">
      <c r="L2971" t="s">
        <v>4881</v>
      </c>
      <c r="M2971" t="s">
        <v>67</v>
      </c>
      <c r="N2971" t="s">
        <v>4372</v>
      </c>
    </row>
    <row r="2972" spans="12:14" x14ac:dyDescent="0.25">
      <c r="L2972" t="s">
        <v>4883</v>
      </c>
      <c r="M2972" t="s">
        <v>67</v>
      </c>
      <c r="N2972" t="s">
        <v>4882</v>
      </c>
    </row>
    <row r="2973" spans="12:14" x14ac:dyDescent="0.25">
      <c r="L2973" t="s">
        <v>4885</v>
      </c>
      <c r="M2973" t="s">
        <v>67</v>
      </c>
      <c r="N2973" t="s">
        <v>4884</v>
      </c>
    </row>
    <row r="2974" spans="12:14" x14ac:dyDescent="0.25">
      <c r="L2974" t="s">
        <v>4887</v>
      </c>
      <c r="M2974" t="s">
        <v>67</v>
      </c>
      <c r="N2974" t="s">
        <v>4886</v>
      </c>
    </row>
    <row r="2975" spans="12:14" x14ac:dyDescent="0.25">
      <c r="L2975" t="s">
        <v>4888</v>
      </c>
      <c r="M2975" t="s">
        <v>67</v>
      </c>
      <c r="N2975" t="s">
        <v>1173</v>
      </c>
    </row>
    <row r="2976" spans="12:14" x14ac:dyDescent="0.25">
      <c r="L2976" t="s">
        <v>4889</v>
      </c>
      <c r="M2976" t="s">
        <v>67</v>
      </c>
      <c r="N2976" t="s">
        <v>413</v>
      </c>
    </row>
    <row r="2977" spans="12:14" x14ac:dyDescent="0.25">
      <c r="L2977" t="s">
        <v>4890</v>
      </c>
      <c r="M2977" t="s">
        <v>67</v>
      </c>
      <c r="N2977" t="s">
        <v>1292</v>
      </c>
    </row>
    <row r="2978" spans="12:14" x14ac:dyDescent="0.25">
      <c r="L2978" t="s">
        <v>4892</v>
      </c>
      <c r="M2978" t="s">
        <v>67</v>
      </c>
      <c r="N2978" t="s">
        <v>4891</v>
      </c>
    </row>
    <row r="2979" spans="12:14" x14ac:dyDescent="0.25">
      <c r="L2979" t="s">
        <v>4894</v>
      </c>
      <c r="M2979" t="s">
        <v>67</v>
      </c>
      <c r="N2979" t="s">
        <v>4893</v>
      </c>
    </row>
    <row r="2980" spans="12:14" x14ac:dyDescent="0.25">
      <c r="L2980" t="s">
        <v>4896</v>
      </c>
      <c r="M2980" t="s">
        <v>67</v>
      </c>
      <c r="N2980" t="s">
        <v>4895</v>
      </c>
    </row>
    <row r="2981" spans="12:14" x14ac:dyDescent="0.25">
      <c r="L2981" t="s">
        <v>4897</v>
      </c>
      <c r="M2981" t="s">
        <v>67</v>
      </c>
      <c r="N2981" t="s">
        <v>1033</v>
      </c>
    </row>
    <row r="2982" spans="12:14" x14ac:dyDescent="0.25">
      <c r="L2982" t="s">
        <v>4898</v>
      </c>
      <c r="M2982" t="s">
        <v>67</v>
      </c>
      <c r="N2982" t="s">
        <v>692</v>
      </c>
    </row>
    <row r="2983" spans="12:14" x14ac:dyDescent="0.25">
      <c r="L2983" t="s">
        <v>4900</v>
      </c>
      <c r="M2983" t="s">
        <v>67</v>
      </c>
      <c r="N2983" t="s">
        <v>4899</v>
      </c>
    </row>
    <row r="2984" spans="12:14" x14ac:dyDescent="0.25">
      <c r="L2984" t="s">
        <v>4902</v>
      </c>
      <c r="M2984" t="s">
        <v>67</v>
      </c>
      <c r="N2984" t="s">
        <v>4901</v>
      </c>
    </row>
    <row r="2985" spans="12:14" x14ac:dyDescent="0.25">
      <c r="L2985" t="s">
        <v>4904</v>
      </c>
      <c r="M2985" t="s">
        <v>67</v>
      </c>
      <c r="N2985" t="s">
        <v>4903</v>
      </c>
    </row>
    <row r="2986" spans="12:14" x14ac:dyDescent="0.25">
      <c r="L2986" t="s">
        <v>4906</v>
      </c>
      <c r="M2986" t="s">
        <v>67</v>
      </c>
      <c r="N2986" t="s">
        <v>4905</v>
      </c>
    </row>
    <row r="2987" spans="12:14" x14ac:dyDescent="0.25">
      <c r="L2987" t="s">
        <v>4907</v>
      </c>
      <c r="M2987" t="s">
        <v>67</v>
      </c>
      <c r="N2987" t="s">
        <v>1780</v>
      </c>
    </row>
    <row r="2988" spans="12:14" x14ac:dyDescent="0.25">
      <c r="L2988" t="s">
        <v>4908</v>
      </c>
      <c r="M2988" t="s">
        <v>67</v>
      </c>
      <c r="N2988" t="s">
        <v>2979</v>
      </c>
    </row>
    <row r="2989" spans="12:14" x14ac:dyDescent="0.25">
      <c r="L2989" t="s">
        <v>4910</v>
      </c>
      <c r="M2989" t="s">
        <v>67</v>
      </c>
      <c r="N2989" t="s">
        <v>4909</v>
      </c>
    </row>
    <row r="2990" spans="12:14" x14ac:dyDescent="0.25">
      <c r="L2990" t="s">
        <v>4912</v>
      </c>
      <c r="M2990" t="s">
        <v>67</v>
      </c>
      <c r="N2990" t="s">
        <v>4911</v>
      </c>
    </row>
    <row r="2991" spans="12:14" x14ac:dyDescent="0.25">
      <c r="L2991" t="s">
        <v>4914</v>
      </c>
      <c r="M2991" t="s">
        <v>67</v>
      </c>
      <c r="N2991" t="s">
        <v>4913</v>
      </c>
    </row>
    <row r="2992" spans="12:14" x14ac:dyDescent="0.25">
      <c r="L2992" t="s">
        <v>4916</v>
      </c>
      <c r="M2992" t="s">
        <v>67</v>
      </c>
      <c r="N2992" t="s">
        <v>4915</v>
      </c>
    </row>
    <row r="2993" spans="12:14" x14ac:dyDescent="0.25">
      <c r="L2993" t="s">
        <v>4918</v>
      </c>
      <c r="M2993" t="s">
        <v>67</v>
      </c>
      <c r="N2993" t="s">
        <v>4917</v>
      </c>
    </row>
    <row r="2994" spans="12:14" x14ac:dyDescent="0.25">
      <c r="L2994" t="s">
        <v>4919</v>
      </c>
      <c r="M2994" t="s">
        <v>68</v>
      </c>
      <c r="N2994" t="s">
        <v>137</v>
      </c>
    </row>
    <row r="2995" spans="12:14" x14ac:dyDescent="0.25">
      <c r="L2995" t="s">
        <v>4920</v>
      </c>
      <c r="M2995" t="s">
        <v>68</v>
      </c>
      <c r="N2995" t="s">
        <v>3871</v>
      </c>
    </row>
    <row r="2996" spans="12:14" x14ac:dyDescent="0.25">
      <c r="L2996" t="s">
        <v>4921</v>
      </c>
      <c r="M2996" t="s">
        <v>68</v>
      </c>
      <c r="N2996" t="s">
        <v>353</v>
      </c>
    </row>
    <row r="2997" spans="12:14" x14ac:dyDescent="0.25">
      <c r="L2997" t="s">
        <v>4923</v>
      </c>
      <c r="M2997" t="s">
        <v>68</v>
      </c>
      <c r="N2997" t="s">
        <v>4922</v>
      </c>
    </row>
    <row r="2998" spans="12:14" x14ac:dyDescent="0.25">
      <c r="L2998" t="s">
        <v>4925</v>
      </c>
      <c r="M2998" t="s">
        <v>68</v>
      </c>
      <c r="N2998" t="s">
        <v>4924</v>
      </c>
    </row>
    <row r="2999" spans="12:14" x14ac:dyDescent="0.25">
      <c r="L2999" t="s">
        <v>4927</v>
      </c>
      <c r="M2999" t="s">
        <v>68</v>
      </c>
      <c r="N2999" t="s">
        <v>4926</v>
      </c>
    </row>
    <row r="3000" spans="12:14" x14ac:dyDescent="0.25">
      <c r="L3000" t="s">
        <v>4928</v>
      </c>
      <c r="M3000" t="s">
        <v>68</v>
      </c>
      <c r="N3000" t="s">
        <v>147</v>
      </c>
    </row>
    <row r="3001" spans="12:14" x14ac:dyDescent="0.25">
      <c r="L3001" t="s">
        <v>4929</v>
      </c>
      <c r="M3001" t="s">
        <v>68</v>
      </c>
      <c r="N3001" t="s">
        <v>159</v>
      </c>
    </row>
    <row r="3002" spans="12:14" x14ac:dyDescent="0.25">
      <c r="L3002" t="s">
        <v>4931</v>
      </c>
      <c r="M3002" t="s">
        <v>68</v>
      </c>
      <c r="N3002" t="s">
        <v>4930</v>
      </c>
    </row>
    <row r="3003" spans="12:14" x14ac:dyDescent="0.25">
      <c r="L3003" t="s">
        <v>4932</v>
      </c>
      <c r="M3003" t="s">
        <v>68</v>
      </c>
      <c r="N3003" t="s">
        <v>189</v>
      </c>
    </row>
    <row r="3004" spans="12:14" x14ac:dyDescent="0.25">
      <c r="L3004" t="s">
        <v>4933</v>
      </c>
      <c r="M3004" t="s">
        <v>68</v>
      </c>
      <c r="N3004" t="s">
        <v>949</v>
      </c>
    </row>
    <row r="3005" spans="12:14" x14ac:dyDescent="0.25">
      <c r="L3005" t="s">
        <v>4934</v>
      </c>
      <c r="M3005" t="s">
        <v>68</v>
      </c>
      <c r="N3005" t="s">
        <v>392</v>
      </c>
    </row>
    <row r="3006" spans="12:14" x14ac:dyDescent="0.25">
      <c r="L3006" t="s">
        <v>4936</v>
      </c>
      <c r="M3006" t="s">
        <v>68</v>
      </c>
      <c r="N3006" t="s">
        <v>4935</v>
      </c>
    </row>
    <row r="3007" spans="12:14" x14ac:dyDescent="0.25">
      <c r="L3007" t="s">
        <v>4937</v>
      </c>
      <c r="M3007" t="s">
        <v>68</v>
      </c>
      <c r="N3007" t="s">
        <v>2183</v>
      </c>
    </row>
    <row r="3008" spans="12:14" x14ac:dyDescent="0.25">
      <c r="L3008" t="s">
        <v>4938</v>
      </c>
      <c r="M3008" t="s">
        <v>68</v>
      </c>
      <c r="N3008" t="s">
        <v>966</v>
      </c>
    </row>
    <row r="3009" spans="12:14" x14ac:dyDescent="0.25">
      <c r="L3009" t="s">
        <v>4940</v>
      </c>
      <c r="M3009" t="s">
        <v>68</v>
      </c>
      <c r="N3009" t="s">
        <v>4939</v>
      </c>
    </row>
    <row r="3010" spans="12:14" x14ac:dyDescent="0.25">
      <c r="L3010" t="s">
        <v>4941</v>
      </c>
      <c r="M3010" t="s">
        <v>68</v>
      </c>
      <c r="N3010" t="s">
        <v>1393</v>
      </c>
    </row>
    <row r="3011" spans="12:14" x14ac:dyDescent="0.25">
      <c r="L3011" t="s">
        <v>4942</v>
      </c>
      <c r="M3011" t="s">
        <v>68</v>
      </c>
      <c r="N3011" t="s">
        <v>203</v>
      </c>
    </row>
    <row r="3012" spans="12:14" x14ac:dyDescent="0.25">
      <c r="L3012" t="s">
        <v>4943</v>
      </c>
      <c r="M3012" t="s">
        <v>68</v>
      </c>
      <c r="N3012" t="s">
        <v>205</v>
      </c>
    </row>
    <row r="3013" spans="12:14" x14ac:dyDescent="0.25">
      <c r="L3013" t="s">
        <v>4945</v>
      </c>
      <c r="M3013" t="s">
        <v>68</v>
      </c>
      <c r="N3013" t="s">
        <v>4944</v>
      </c>
    </row>
    <row r="3014" spans="12:14" x14ac:dyDescent="0.25">
      <c r="L3014" t="s">
        <v>4946</v>
      </c>
      <c r="M3014" t="s">
        <v>68</v>
      </c>
      <c r="N3014" t="s">
        <v>1173</v>
      </c>
    </row>
    <row r="3015" spans="12:14" x14ac:dyDescent="0.25">
      <c r="L3015" t="s">
        <v>4947</v>
      </c>
      <c r="M3015" t="s">
        <v>68</v>
      </c>
      <c r="N3015" t="s">
        <v>413</v>
      </c>
    </row>
    <row r="3016" spans="12:14" x14ac:dyDescent="0.25">
      <c r="L3016" t="s">
        <v>4948</v>
      </c>
      <c r="M3016" t="s">
        <v>68</v>
      </c>
      <c r="N3016" t="s">
        <v>417</v>
      </c>
    </row>
    <row r="3017" spans="12:14" x14ac:dyDescent="0.25">
      <c r="L3017" t="s">
        <v>4949</v>
      </c>
      <c r="M3017" t="s">
        <v>68</v>
      </c>
      <c r="N3017" t="s">
        <v>3304</v>
      </c>
    </row>
    <row r="3018" spans="12:14" x14ac:dyDescent="0.25">
      <c r="L3018" t="s">
        <v>4950</v>
      </c>
      <c r="M3018" t="s">
        <v>68</v>
      </c>
      <c r="N3018" t="s">
        <v>225</v>
      </c>
    </row>
    <row r="3019" spans="12:14" x14ac:dyDescent="0.25">
      <c r="L3019" t="s">
        <v>4951</v>
      </c>
      <c r="M3019" t="s">
        <v>68</v>
      </c>
      <c r="N3019" t="s">
        <v>227</v>
      </c>
    </row>
    <row r="3020" spans="12:14" x14ac:dyDescent="0.25">
      <c r="L3020" t="s">
        <v>4952</v>
      </c>
      <c r="M3020" t="s">
        <v>68</v>
      </c>
      <c r="N3020" t="s">
        <v>1292</v>
      </c>
    </row>
    <row r="3021" spans="12:14" x14ac:dyDescent="0.25">
      <c r="L3021" t="s">
        <v>4953</v>
      </c>
      <c r="M3021" t="s">
        <v>68</v>
      </c>
      <c r="N3021" t="s">
        <v>1298</v>
      </c>
    </row>
    <row r="3022" spans="12:14" x14ac:dyDescent="0.25">
      <c r="L3022" t="s">
        <v>4954</v>
      </c>
      <c r="M3022" t="s">
        <v>68</v>
      </c>
      <c r="N3022" t="s">
        <v>662</v>
      </c>
    </row>
    <row r="3023" spans="12:14" x14ac:dyDescent="0.25">
      <c r="L3023" t="s">
        <v>4956</v>
      </c>
      <c r="M3023" t="s">
        <v>68</v>
      </c>
      <c r="N3023" t="s">
        <v>4955</v>
      </c>
    </row>
    <row r="3024" spans="12:14" x14ac:dyDescent="0.25">
      <c r="L3024" t="s">
        <v>4958</v>
      </c>
      <c r="M3024" t="s">
        <v>68</v>
      </c>
      <c r="N3024" t="s">
        <v>4957</v>
      </c>
    </row>
    <row r="3025" spans="12:14" x14ac:dyDescent="0.25">
      <c r="L3025" t="s">
        <v>4959</v>
      </c>
      <c r="M3025" t="s">
        <v>68</v>
      </c>
      <c r="N3025" t="s">
        <v>231</v>
      </c>
    </row>
    <row r="3026" spans="12:14" x14ac:dyDescent="0.25">
      <c r="L3026" t="s">
        <v>4960</v>
      </c>
      <c r="M3026" t="s">
        <v>68</v>
      </c>
      <c r="N3026" t="s">
        <v>235</v>
      </c>
    </row>
    <row r="3027" spans="12:14" x14ac:dyDescent="0.25">
      <c r="L3027" t="s">
        <v>4961</v>
      </c>
      <c r="M3027" t="s">
        <v>68</v>
      </c>
      <c r="N3027" t="s">
        <v>1932</v>
      </c>
    </row>
    <row r="3028" spans="12:14" x14ac:dyDescent="0.25">
      <c r="L3028" t="s">
        <v>4962</v>
      </c>
      <c r="M3028" t="s">
        <v>68</v>
      </c>
      <c r="N3028" t="s">
        <v>114</v>
      </c>
    </row>
    <row r="3029" spans="12:14" x14ac:dyDescent="0.25">
      <c r="L3029" t="s">
        <v>4963</v>
      </c>
      <c r="M3029" t="s">
        <v>68</v>
      </c>
      <c r="N3029" t="s">
        <v>1940</v>
      </c>
    </row>
    <row r="3030" spans="12:14" x14ac:dyDescent="0.25">
      <c r="L3030" t="s">
        <v>4965</v>
      </c>
      <c r="M3030" t="s">
        <v>68</v>
      </c>
      <c r="N3030" t="s">
        <v>4964</v>
      </c>
    </row>
    <row r="3031" spans="12:14" x14ac:dyDescent="0.25">
      <c r="L3031" t="s">
        <v>4966</v>
      </c>
      <c r="M3031" t="s">
        <v>68</v>
      </c>
      <c r="N3031" t="s">
        <v>1592</v>
      </c>
    </row>
    <row r="3032" spans="12:14" x14ac:dyDescent="0.25">
      <c r="L3032" t="s">
        <v>4968</v>
      </c>
      <c r="M3032" t="s">
        <v>68</v>
      </c>
      <c r="N3032" t="s">
        <v>4967</v>
      </c>
    </row>
    <row r="3033" spans="12:14" x14ac:dyDescent="0.25">
      <c r="L3033" t="s">
        <v>4969</v>
      </c>
      <c r="M3033" t="s">
        <v>68</v>
      </c>
      <c r="N3033" t="s">
        <v>821</v>
      </c>
    </row>
    <row r="3034" spans="12:14" x14ac:dyDescent="0.25">
      <c r="L3034" t="s">
        <v>4971</v>
      </c>
      <c r="M3034" t="s">
        <v>68</v>
      </c>
      <c r="N3034" t="s">
        <v>4970</v>
      </c>
    </row>
    <row r="3035" spans="12:14" x14ac:dyDescent="0.25">
      <c r="L3035" t="s">
        <v>4972</v>
      </c>
      <c r="M3035" t="s">
        <v>68</v>
      </c>
      <c r="N3035" t="s">
        <v>243</v>
      </c>
    </row>
    <row r="3036" spans="12:14" x14ac:dyDescent="0.25">
      <c r="L3036" t="s">
        <v>4974</v>
      </c>
      <c r="M3036" t="s">
        <v>68</v>
      </c>
      <c r="N3036" t="s">
        <v>4973</v>
      </c>
    </row>
    <row r="3037" spans="12:14" x14ac:dyDescent="0.25">
      <c r="L3037" t="s">
        <v>4975</v>
      </c>
      <c r="M3037" t="s">
        <v>68</v>
      </c>
      <c r="N3037" t="s">
        <v>4128</v>
      </c>
    </row>
    <row r="3038" spans="12:14" x14ac:dyDescent="0.25">
      <c r="L3038" t="s">
        <v>4977</v>
      </c>
      <c r="M3038" t="s">
        <v>68</v>
      </c>
      <c r="N3038" t="s">
        <v>4976</v>
      </c>
    </row>
    <row r="3039" spans="12:14" x14ac:dyDescent="0.25">
      <c r="L3039" t="s">
        <v>4978</v>
      </c>
      <c r="M3039" t="s">
        <v>68</v>
      </c>
      <c r="N3039" t="s">
        <v>836</v>
      </c>
    </row>
    <row r="3040" spans="12:14" x14ac:dyDescent="0.25">
      <c r="L3040" t="s">
        <v>4980</v>
      </c>
      <c r="M3040" t="s">
        <v>68</v>
      </c>
      <c r="N3040" t="s">
        <v>4979</v>
      </c>
    </row>
    <row r="3041" spans="12:14" x14ac:dyDescent="0.25">
      <c r="L3041" t="s">
        <v>4981</v>
      </c>
      <c r="M3041" t="s">
        <v>68</v>
      </c>
      <c r="N3041" t="s">
        <v>4526</v>
      </c>
    </row>
    <row r="3042" spans="12:14" x14ac:dyDescent="0.25">
      <c r="L3042" t="s">
        <v>4982</v>
      </c>
      <c r="M3042" t="s">
        <v>68</v>
      </c>
      <c r="N3042" t="s">
        <v>4528</v>
      </c>
    </row>
    <row r="3043" spans="12:14" x14ac:dyDescent="0.25">
      <c r="L3043" t="s">
        <v>4983</v>
      </c>
      <c r="M3043" t="s">
        <v>68</v>
      </c>
      <c r="N3043" t="s">
        <v>1097</v>
      </c>
    </row>
    <row r="3044" spans="12:14" x14ac:dyDescent="0.25">
      <c r="L3044" t="s">
        <v>4984</v>
      </c>
      <c r="M3044" t="s">
        <v>68</v>
      </c>
      <c r="N3044" t="s">
        <v>1099</v>
      </c>
    </row>
    <row r="3045" spans="12:14" x14ac:dyDescent="0.25">
      <c r="L3045" t="s">
        <v>4986</v>
      </c>
      <c r="M3045" t="s">
        <v>68</v>
      </c>
      <c r="N3045" t="s">
        <v>4985</v>
      </c>
    </row>
    <row r="3046" spans="12:14" x14ac:dyDescent="0.25">
      <c r="L3046" t="s">
        <v>4988</v>
      </c>
      <c r="M3046" t="s">
        <v>68</v>
      </c>
      <c r="N3046" t="s">
        <v>4987</v>
      </c>
    </row>
    <row r="3047" spans="12:14" x14ac:dyDescent="0.25">
      <c r="L3047" t="s">
        <v>4989</v>
      </c>
      <c r="M3047" t="s">
        <v>68</v>
      </c>
      <c r="N3047" t="s">
        <v>3579</v>
      </c>
    </row>
    <row r="3048" spans="12:14" x14ac:dyDescent="0.25">
      <c r="L3048" t="s">
        <v>4990</v>
      </c>
      <c r="M3048" t="s">
        <v>68</v>
      </c>
      <c r="N3048" t="s">
        <v>129</v>
      </c>
    </row>
    <row r="3049" spans="12:14" x14ac:dyDescent="0.25">
      <c r="L3049" t="s">
        <v>4991</v>
      </c>
      <c r="M3049" t="s">
        <v>69</v>
      </c>
      <c r="N3049" t="s">
        <v>589</v>
      </c>
    </row>
    <row r="3050" spans="12:14" x14ac:dyDescent="0.25">
      <c r="L3050" t="s">
        <v>4992</v>
      </c>
      <c r="M3050" t="s">
        <v>69</v>
      </c>
      <c r="N3050" t="s">
        <v>3462</v>
      </c>
    </row>
    <row r="3051" spans="12:14" x14ac:dyDescent="0.25">
      <c r="L3051" t="s">
        <v>4994</v>
      </c>
      <c r="M3051" t="s">
        <v>69</v>
      </c>
      <c r="N3051" t="s">
        <v>4993</v>
      </c>
    </row>
    <row r="3052" spans="12:14" x14ac:dyDescent="0.25">
      <c r="L3052" t="s">
        <v>4996</v>
      </c>
      <c r="M3052" t="s">
        <v>69</v>
      </c>
      <c r="N3052" t="s">
        <v>4995</v>
      </c>
    </row>
    <row r="3053" spans="12:14" x14ac:dyDescent="0.25">
      <c r="L3053" t="s">
        <v>4997</v>
      </c>
      <c r="M3053" t="s">
        <v>69</v>
      </c>
      <c r="N3053" t="s">
        <v>1204</v>
      </c>
    </row>
    <row r="3054" spans="12:14" x14ac:dyDescent="0.25">
      <c r="L3054" t="s">
        <v>4998</v>
      </c>
      <c r="M3054" t="s">
        <v>69</v>
      </c>
      <c r="N3054" t="s">
        <v>2867</v>
      </c>
    </row>
    <row r="3055" spans="12:14" x14ac:dyDescent="0.25">
      <c r="L3055" t="s">
        <v>5000</v>
      </c>
      <c r="M3055" t="s">
        <v>69</v>
      </c>
      <c r="N3055" t="s">
        <v>4999</v>
      </c>
    </row>
    <row r="3056" spans="12:14" x14ac:dyDescent="0.25">
      <c r="L3056" t="s">
        <v>5002</v>
      </c>
      <c r="M3056" t="s">
        <v>69</v>
      </c>
      <c r="N3056" t="s">
        <v>5001</v>
      </c>
    </row>
    <row r="3057" spans="12:14" x14ac:dyDescent="0.25">
      <c r="L3057" t="s">
        <v>5003</v>
      </c>
      <c r="M3057" t="s">
        <v>69</v>
      </c>
      <c r="N3057" t="s">
        <v>2222</v>
      </c>
    </row>
    <row r="3058" spans="12:14" x14ac:dyDescent="0.25">
      <c r="L3058" t="s">
        <v>5004</v>
      </c>
      <c r="M3058" t="s">
        <v>69</v>
      </c>
      <c r="N3058" t="s">
        <v>362</v>
      </c>
    </row>
    <row r="3059" spans="12:14" x14ac:dyDescent="0.25">
      <c r="L3059" t="s">
        <v>5005</v>
      </c>
      <c r="M3059" t="s">
        <v>69</v>
      </c>
      <c r="N3059" t="s">
        <v>368</v>
      </c>
    </row>
    <row r="3060" spans="12:14" x14ac:dyDescent="0.25">
      <c r="L3060" t="s">
        <v>5006</v>
      </c>
      <c r="M3060" t="s">
        <v>69</v>
      </c>
      <c r="N3060" t="s">
        <v>374</v>
      </c>
    </row>
    <row r="3061" spans="12:14" x14ac:dyDescent="0.25">
      <c r="L3061" t="s">
        <v>5008</v>
      </c>
      <c r="M3061" t="s">
        <v>69</v>
      </c>
      <c r="N3061" t="s">
        <v>5007</v>
      </c>
    </row>
    <row r="3062" spans="12:14" x14ac:dyDescent="0.25">
      <c r="L3062" t="s">
        <v>5009</v>
      </c>
      <c r="M3062" t="s">
        <v>69</v>
      </c>
      <c r="N3062" t="s">
        <v>922</v>
      </c>
    </row>
    <row r="3063" spans="12:14" x14ac:dyDescent="0.25">
      <c r="L3063" t="s">
        <v>5011</v>
      </c>
      <c r="M3063" t="s">
        <v>69</v>
      </c>
      <c r="N3063" t="s">
        <v>5010</v>
      </c>
    </row>
    <row r="3064" spans="12:14" x14ac:dyDescent="0.25">
      <c r="L3064" t="s">
        <v>5012</v>
      </c>
      <c r="M3064" t="s">
        <v>69</v>
      </c>
      <c r="N3064" t="s">
        <v>623</v>
      </c>
    </row>
    <row r="3065" spans="12:14" x14ac:dyDescent="0.25">
      <c r="L3065" t="s">
        <v>5013</v>
      </c>
      <c r="M3065" t="s">
        <v>69</v>
      </c>
      <c r="N3065" t="s">
        <v>3397</v>
      </c>
    </row>
    <row r="3066" spans="12:14" x14ac:dyDescent="0.25">
      <c r="L3066" t="s">
        <v>5015</v>
      </c>
      <c r="M3066" t="s">
        <v>69</v>
      </c>
      <c r="N3066" t="s">
        <v>5014</v>
      </c>
    </row>
    <row r="3067" spans="12:14" x14ac:dyDescent="0.25">
      <c r="L3067" t="s">
        <v>5016</v>
      </c>
      <c r="M3067" t="s">
        <v>69</v>
      </c>
      <c r="N3067" t="s">
        <v>3892</v>
      </c>
    </row>
    <row r="3068" spans="12:14" x14ac:dyDescent="0.25">
      <c r="L3068" t="s">
        <v>5018</v>
      </c>
      <c r="M3068" t="s">
        <v>69</v>
      </c>
      <c r="N3068" t="s">
        <v>5017</v>
      </c>
    </row>
    <row r="3069" spans="12:14" x14ac:dyDescent="0.25">
      <c r="L3069" t="s">
        <v>5019</v>
      </c>
      <c r="M3069" t="s">
        <v>69</v>
      </c>
      <c r="N3069" t="s">
        <v>3792</v>
      </c>
    </row>
    <row r="3070" spans="12:14" x14ac:dyDescent="0.25">
      <c r="L3070" t="s">
        <v>5020</v>
      </c>
      <c r="M3070" t="s">
        <v>69</v>
      </c>
      <c r="N3070" t="s">
        <v>392</v>
      </c>
    </row>
    <row r="3071" spans="12:14" x14ac:dyDescent="0.25">
      <c r="L3071" t="s">
        <v>5021</v>
      </c>
      <c r="M3071" t="s">
        <v>69</v>
      </c>
      <c r="N3071" t="s">
        <v>1866</v>
      </c>
    </row>
    <row r="3072" spans="12:14" x14ac:dyDescent="0.25">
      <c r="L3072" t="s">
        <v>5023</v>
      </c>
      <c r="M3072" t="s">
        <v>69</v>
      </c>
      <c r="N3072" t="s">
        <v>5022</v>
      </c>
    </row>
    <row r="3073" spans="12:14" x14ac:dyDescent="0.25">
      <c r="L3073" t="s">
        <v>5024</v>
      </c>
      <c r="M3073" t="s">
        <v>69</v>
      </c>
      <c r="N3073" t="s">
        <v>91</v>
      </c>
    </row>
    <row r="3074" spans="12:14" x14ac:dyDescent="0.25">
      <c r="L3074" t="s">
        <v>5025</v>
      </c>
      <c r="M3074" t="s">
        <v>69</v>
      </c>
      <c r="N3074" t="s">
        <v>2255</v>
      </c>
    </row>
    <row r="3075" spans="12:14" x14ac:dyDescent="0.25">
      <c r="L3075" t="s">
        <v>5026</v>
      </c>
      <c r="M3075" t="s">
        <v>69</v>
      </c>
      <c r="N3075" t="s">
        <v>203</v>
      </c>
    </row>
    <row r="3076" spans="12:14" x14ac:dyDescent="0.25">
      <c r="L3076" t="s">
        <v>5027</v>
      </c>
      <c r="M3076" t="s">
        <v>69</v>
      </c>
      <c r="N3076" t="s">
        <v>205</v>
      </c>
    </row>
    <row r="3077" spans="12:14" x14ac:dyDescent="0.25">
      <c r="L3077" t="s">
        <v>5029</v>
      </c>
      <c r="M3077" t="s">
        <v>69</v>
      </c>
      <c r="N3077" t="s">
        <v>5028</v>
      </c>
    </row>
    <row r="3078" spans="12:14" x14ac:dyDescent="0.25">
      <c r="L3078" t="s">
        <v>5031</v>
      </c>
      <c r="M3078" t="s">
        <v>69</v>
      </c>
      <c r="N3078" t="s">
        <v>5030</v>
      </c>
    </row>
    <row r="3079" spans="12:14" x14ac:dyDescent="0.25">
      <c r="L3079" t="s">
        <v>5033</v>
      </c>
      <c r="M3079" t="s">
        <v>69</v>
      </c>
      <c r="N3079" t="s">
        <v>5032</v>
      </c>
    </row>
    <row r="3080" spans="12:14" x14ac:dyDescent="0.25">
      <c r="L3080" t="s">
        <v>5035</v>
      </c>
      <c r="M3080" t="s">
        <v>69</v>
      </c>
      <c r="N3080" t="s">
        <v>5034</v>
      </c>
    </row>
    <row r="3081" spans="12:14" x14ac:dyDescent="0.25">
      <c r="L3081" t="s">
        <v>5036</v>
      </c>
      <c r="M3081" t="s">
        <v>69</v>
      </c>
      <c r="N3081" t="s">
        <v>409</v>
      </c>
    </row>
    <row r="3082" spans="12:14" x14ac:dyDescent="0.25">
      <c r="L3082" t="s">
        <v>5038</v>
      </c>
      <c r="M3082" t="s">
        <v>69</v>
      </c>
      <c r="N3082" t="s">
        <v>5037</v>
      </c>
    </row>
    <row r="3083" spans="12:14" x14ac:dyDescent="0.25">
      <c r="L3083" t="s">
        <v>5039</v>
      </c>
      <c r="M3083" t="s">
        <v>69</v>
      </c>
      <c r="N3083" t="s">
        <v>413</v>
      </c>
    </row>
    <row r="3084" spans="12:14" x14ac:dyDescent="0.25">
      <c r="L3084" t="s">
        <v>5041</v>
      </c>
      <c r="M3084" t="s">
        <v>69</v>
      </c>
      <c r="N3084" t="s">
        <v>5040</v>
      </c>
    </row>
    <row r="3085" spans="12:14" x14ac:dyDescent="0.25">
      <c r="L3085" t="s">
        <v>5043</v>
      </c>
      <c r="M3085" t="s">
        <v>69</v>
      </c>
      <c r="N3085" t="s">
        <v>5042</v>
      </c>
    </row>
    <row r="3086" spans="12:14" x14ac:dyDescent="0.25">
      <c r="L3086" t="s">
        <v>5045</v>
      </c>
      <c r="M3086" t="s">
        <v>69</v>
      </c>
      <c r="N3086" t="s">
        <v>5044</v>
      </c>
    </row>
    <row r="3087" spans="12:14" x14ac:dyDescent="0.25">
      <c r="L3087" t="s">
        <v>5046</v>
      </c>
      <c r="M3087" t="s">
        <v>69</v>
      </c>
      <c r="N3087" t="s">
        <v>2283</v>
      </c>
    </row>
    <row r="3088" spans="12:14" x14ac:dyDescent="0.25">
      <c r="L3088" t="s">
        <v>5047</v>
      </c>
      <c r="M3088" t="s">
        <v>69</v>
      </c>
      <c r="N3088" t="s">
        <v>2288</v>
      </c>
    </row>
    <row r="3089" spans="12:14" x14ac:dyDescent="0.25">
      <c r="L3089" t="s">
        <v>5049</v>
      </c>
      <c r="M3089" t="s">
        <v>69</v>
      </c>
      <c r="N3089" t="s">
        <v>5048</v>
      </c>
    </row>
    <row r="3090" spans="12:14" x14ac:dyDescent="0.25">
      <c r="L3090" t="s">
        <v>5050</v>
      </c>
      <c r="M3090" t="s">
        <v>69</v>
      </c>
      <c r="N3090" t="s">
        <v>231</v>
      </c>
    </row>
    <row r="3091" spans="12:14" x14ac:dyDescent="0.25">
      <c r="L3091" t="s">
        <v>5052</v>
      </c>
      <c r="M3091" t="s">
        <v>69</v>
      </c>
      <c r="N3091" t="s">
        <v>5051</v>
      </c>
    </row>
    <row r="3092" spans="12:14" x14ac:dyDescent="0.25">
      <c r="L3092" t="s">
        <v>5053</v>
      </c>
      <c r="M3092" t="s">
        <v>69</v>
      </c>
      <c r="N3092" t="s">
        <v>1181</v>
      </c>
    </row>
    <row r="3093" spans="12:14" x14ac:dyDescent="0.25">
      <c r="L3093" t="s">
        <v>5055</v>
      </c>
      <c r="M3093" t="s">
        <v>69</v>
      </c>
      <c r="N3093" t="s">
        <v>5054</v>
      </c>
    </row>
    <row r="3094" spans="12:14" x14ac:dyDescent="0.25">
      <c r="L3094" t="s">
        <v>5057</v>
      </c>
      <c r="M3094" t="s">
        <v>69</v>
      </c>
      <c r="N3094" t="s">
        <v>5056</v>
      </c>
    </row>
    <row r="3095" spans="12:14" x14ac:dyDescent="0.25">
      <c r="L3095" t="s">
        <v>5059</v>
      </c>
      <c r="M3095" t="s">
        <v>69</v>
      </c>
      <c r="N3095" t="s">
        <v>5058</v>
      </c>
    </row>
    <row r="3096" spans="12:14" x14ac:dyDescent="0.25">
      <c r="L3096" t="s">
        <v>5060</v>
      </c>
      <c r="M3096" t="s">
        <v>69</v>
      </c>
      <c r="N3096" t="s">
        <v>1033</v>
      </c>
    </row>
    <row r="3097" spans="12:14" x14ac:dyDescent="0.25">
      <c r="L3097" t="s">
        <v>5061</v>
      </c>
      <c r="M3097" t="s">
        <v>69</v>
      </c>
      <c r="N3097" t="s">
        <v>439</v>
      </c>
    </row>
    <row r="3098" spans="12:14" x14ac:dyDescent="0.25">
      <c r="L3098" t="s">
        <v>5062</v>
      </c>
      <c r="M3098" t="s">
        <v>69</v>
      </c>
      <c r="N3098" t="s">
        <v>3550</v>
      </c>
    </row>
    <row r="3099" spans="12:14" x14ac:dyDescent="0.25">
      <c r="L3099" t="s">
        <v>5064</v>
      </c>
      <c r="M3099" t="s">
        <v>69</v>
      </c>
      <c r="N3099" t="s">
        <v>5063</v>
      </c>
    </row>
    <row r="3100" spans="12:14" x14ac:dyDescent="0.25">
      <c r="L3100" t="s">
        <v>5066</v>
      </c>
      <c r="M3100" t="s">
        <v>69</v>
      </c>
      <c r="N3100" t="s">
        <v>5065</v>
      </c>
    </row>
    <row r="3101" spans="12:14" x14ac:dyDescent="0.25">
      <c r="L3101" t="s">
        <v>5067</v>
      </c>
      <c r="M3101" t="s">
        <v>69</v>
      </c>
      <c r="N3101" t="s">
        <v>1317</v>
      </c>
    </row>
    <row r="3102" spans="12:14" x14ac:dyDescent="0.25">
      <c r="L3102" t="s">
        <v>5068</v>
      </c>
      <c r="M3102" t="s">
        <v>69</v>
      </c>
      <c r="N3102" t="s">
        <v>2450</v>
      </c>
    </row>
    <row r="3103" spans="12:14" x14ac:dyDescent="0.25">
      <c r="L3103" t="s">
        <v>5069</v>
      </c>
      <c r="M3103" t="s">
        <v>69</v>
      </c>
      <c r="N3103" t="s">
        <v>4477</v>
      </c>
    </row>
    <row r="3104" spans="12:14" x14ac:dyDescent="0.25">
      <c r="L3104" t="s">
        <v>5071</v>
      </c>
      <c r="M3104" t="s">
        <v>69</v>
      </c>
      <c r="N3104" t="s">
        <v>5070</v>
      </c>
    </row>
    <row r="3105" spans="12:14" x14ac:dyDescent="0.25">
      <c r="L3105" t="s">
        <v>5073</v>
      </c>
      <c r="M3105" t="s">
        <v>69</v>
      </c>
      <c r="N3105" t="s">
        <v>5072</v>
      </c>
    </row>
    <row r="3106" spans="12:14" x14ac:dyDescent="0.25">
      <c r="L3106" t="s">
        <v>5075</v>
      </c>
      <c r="M3106" t="s">
        <v>69</v>
      </c>
      <c r="N3106" t="s">
        <v>5074</v>
      </c>
    </row>
    <row r="3107" spans="12:14" x14ac:dyDescent="0.25">
      <c r="L3107" t="s">
        <v>5077</v>
      </c>
      <c r="M3107" t="s">
        <v>69</v>
      </c>
      <c r="N3107" t="s">
        <v>5076</v>
      </c>
    </row>
    <row r="3108" spans="12:14" x14ac:dyDescent="0.25">
      <c r="L3108" t="s">
        <v>5079</v>
      </c>
      <c r="M3108" t="s">
        <v>69</v>
      </c>
      <c r="N3108" t="s">
        <v>5078</v>
      </c>
    </row>
    <row r="3109" spans="12:14" x14ac:dyDescent="0.25">
      <c r="L3109" t="s">
        <v>5080</v>
      </c>
      <c r="M3109" t="s">
        <v>69</v>
      </c>
      <c r="N3109" t="s">
        <v>836</v>
      </c>
    </row>
    <row r="3110" spans="12:14" x14ac:dyDescent="0.25">
      <c r="L3110" t="s">
        <v>5082</v>
      </c>
      <c r="M3110" t="s">
        <v>69</v>
      </c>
      <c r="N3110" t="s">
        <v>5081</v>
      </c>
    </row>
    <row r="3111" spans="12:14" x14ac:dyDescent="0.25">
      <c r="L3111" t="s">
        <v>5083</v>
      </c>
      <c r="M3111" t="s">
        <v>69</v>
      </c>
      <c r="N3111" t="s">
        <v>2750</v>
      </c>
    </row>
    <row r="3112" spans="12:14" x14ac:dyDescent="0.25">
      <c r="L3112" t="s">
        <v>5085</v>
      </c>
      <c r="M3112" t="s">
        <v>69</v>
      </c>
      <c r="N3112" t="s">
        <v>5084</v>
      </c>
    </row>
    <row r="3113" spans="12:14" x14ac:dyDescent="0.25">
      <c r="L3113" t="s">
        <v>5086</v>
      </c>
      <c r="M3113" t="s">
        <v>69</v>
      </c>
      <c r="N3113" t="s">
        <v>4029</v>
      </c>
    </row>
    <row r="3114" spans="12:14" x14ac:dyDescent="0.25">
      <c r="L3114" t="s">
        <v>5088</v>
      </c>
      <c r="M3114" t="s">
        <v>69</v>
      </c>
      <c r="N3114" t="s">
        <v>5087</v>
      </c>
    </row>
    <row r="3115" spans="12:14" x14ac:dyDescent="0.25">
      <c r="L3115" t="s">
        <v>5089</v>
      </c>
      <c r="M3115" t="s">
        <v>69</v>
      </c>
      <c r="N3115" t="s">
        <v>126</v>
      </c>
    </row>
    <row r="3116" spans="12:14" x14ac:dyDescent="0.25">
      <c r="L3116" t="s">
        <v>5091</v>
      </c>
      <c r="M3116" t="s">
        <v>69</v>
      </c>
      <c r="N3116" t="s">
        <v>5090</v>
      </c>
    </row>
    <row r="3117" spans="12:14" x14ac:dyDescent="0.25">
      <c r="L3117" t="s">
        <v>5093</v>
      </c>
      <c r="M3117" t="s">
        <v>69</v>
      </c>
      <c r="N3117" t="s">
        <v>5092</v>
      </c>
    </row>
    <row r="3118" spans="12:14" x14ac:dyDescent="0.25">
      <c r="L3118" t="s">
        <v>5095</v>
      </c>
      <c r="M3118" t="s">
        <v>69</v>
      </c>
      <c r="N3118" t="s">
        <v>5094</v>
      </c>
    </row>
    <row r="3119" spans="12:14" x14ac:dyDescent="0.25">
      <c r="L3119" t="s">
        <v>5096</v>
      </c>
      <c r="M3119" t="s">
        <v>69</v>
      </c>
      <c r="N3119" t="s">
        <v>1350</v>
      </c>
    </row>
    <row r="3120" spans="12:14" x14ac:dyDescent="0.25">
      <c r="L3120" t="s">
        <v>5097</v>
      </c>
      <c r="M3120" t="s">
        <v>69</v>
      </c>
      <c r="N3120" t="s">
        <v>3579</v>
      </c>
    </row>
    <row r="3121" spans="12:14" x14ac:dyDescent="0.25">
      <c r="L3121" t="s">
        <v>5098</v>
      </c>
      <c r="M3121" t="s">
        <v>70</v>
      </c>
      <c r="N3121" t="s">
        <v>3121</v>
      </c>
    </row>
    <row r="3122" spans="12:14" x14ac:dyDescent="0.25">
      <c r="L3122" t="s">
        <v>5099</v>
      </c>
      <c r="M3122" t="s">
        <v>70</v>
      </c>
      <c r="N3122" t="s">
        <v>2762</v>
      </c>
    </row>
    <row r="3123" spans="12:14" x14ac:dyDescent="0.25">
      <c r="L3123" t="s">
        <v>5100</v>
      </c>
      <c r="M3123" t="s">
        <v>70</v>
      </c>
      <c r="N3123" t="s">
        <v>1830</v>
      </c>
    </row>
    <row r="3124" spans="12:14" x14ac:dyDescent="0.25">
      <c r="L3124" t="s">
        <v>5101</v>
      </c>
      <c r="M3124" t="s">
        <v>70</v>
      </c>
      <c r="N3124" t="s">
        <v>2767</v>
      </c>
    </row>
    <row r="3125" spans="12:14" x14ac:dyDescent="0.25">
      <c r="L3125" t="s">
        <v>5103</v>
      </c>
      <c r="M3125" t="s">
        <v>70</v>
      </c>
      <c r="N3125" t="s">
        <v>5102</v>
      </c>
    </row>
    <row r="3126" spans="12:14" x14ac:dyDescent="0.25">
      <c r="L3126" t="s">
        <v>5104</v>
      </c>
      <c r="M3126" t="s">
        <v>70</v>
      </c>
      <c r="N3126" t="s">
        <v>3709</v>
      </c>
    </row>
    <row r="3127" spans="12:14" x14ac:dyDescent="0.25">
      <c r="L3127" t="s">
        <v>5105</v>
      </c>
      <c r="M3127" t="s">
        <v>70</v>
      </c>
      <c r="N3127" t="s">
        <v>631</v>
      </c>
    </row>
    <row r="3128" spans="12:14" x14ac:dyDescent="0.25">
      <c r="L3128" t="s">
        <v>5107</v>
      </c>
      <c r="M3128" t="s">
        <v>70</v>
      </c>
      <c r="N3128" t="s">
        <v>5106</v>
      </c>
    </row>
    <row r="3129" spans="12:14" x14ac:dyDescent="0.25">
      <c r="L3129" t="s">
        <v>5109</v>
      </c>
      <c r="M3129" t="s">
        <v>70</v>
      </c>
      <c r="N3129" t="s">
        <v>5108</v>
      </c>
    </row>
    <row r="3130" spans="12:14" x14ac:dyDescent="0.25">
      <c r="L3130" t="s">
        <v>5110</v>
      </c>
      <c r="M3130" t="s">
        <v>70</v>
      </c>
      <c r="N3130" t="s">
        <v>407</v>
      </c>
    </row>
    <row r="3131" spans="12:14" x14ac:dyDescent="0.25">
      <c r="L3131" t="s">
        <v>5112</v>
      </c>
      <c r="M3131" t="s">
        <v>70</v>
      </c>
      <c r="N3131" t="s">
        <v>5111</v>
      </c>
    </row>
    <row r="3132" spans="12:14" x14ac:dyDescent="0.25">
      <c r="L3132" t="s">
        <v>5113</v>
      </c>
      <c r="M3132" t="s">
        <v>70</v>
      </c>
      <c r="N3132" t="s">
        <v>413</v>
      </c>
    </row>
    <row r="3133" spans="12:14" x14ac:dyDescent="0.25">
      <c r="L3133" t="s">
        <v>5115</v>
      </c>
      <c r="M3133" t="s">
        <v>70</v>
      </c>
      <c r="N3133" t="s">
        <v>5114</v>
      </c>
    </row>
    <row r="3134" spans="12:14" x14ac:dyDescent="0.25">
      <c r="L3134" t="s">
        <v>5117</v>
      </c>
      <c r="M3134" t="s">
        <v>70</v>
      </c>
      <c r="N3134" t="s">
        <v>5116</v>
      </c>
    </row>
    <row r="3135" spans="12:14" x14ac:dyDescent="0.25">
      <c r="L3135" t="s">
        <v>5118</v>
      </c>
      <c r="M3135" t="s">
        <v>70</v>
      </c>
      <c r="N3135" t="s">
        <v>675</v>
      </c>
    </row>
    <row r="3136" spans="12:14" x14ac:dyDescent="0.25">
      <c r="L3136" t="s">
        <v>5119</v>
      </c>
      <c r="M3136" t="s">
        <v>70</v>
      </c>
      <c r="N3136" t="s">
        <v>2714</v>
      </c>
    </row>
    <row r="3137" spans="12:14" x14ac:dyDescent="0.25">
      <c r="L3137" t="s">
        <v>5120</v>
      </c>
      <c r="M3137" t="s">
        <v>70</v>
      </c>
      <c r="N3137" t="s">
        <v>1770</v>
      </c>
    </row>
    <row r="3138" spans="12:14" x14ac:dyDescent="0.25">
      <c r="L3138" t="s">
        <v>5122</v>
      </c>
      <c r="M3138" t="s">
        <v>70</v>
      </c>
      <c r="N3138" t="s">
        <v>5121</v>
      </c>
    </row>
    <row r="3139" spans="12:14" x14ac:dyDescent="0.25">
      <c r="L3139" t="s">
        <v>5124</v>
      </c>
      <c r="M3139" t="s">
        <v>70</v>
      </c>
      <c r="N3139" t="s">
        <v>5123</v>
      </c>
    </row>
    <row r="3140" spans="12:14" x14ac:dyDescent="0.25">
      <c r="L3140" t="s">
        <v>5125</v>
      </c>
      <c r="M3140" t="s">
        <v>70</v>
      </c>
      <c r="N3140" t="s">
        <v>1191</v>
      </c>
    </row>
    <row r="3141" spans="12:14" x14ac:dyDescent="0.25">
      <c r="L3141" t="s">
        <v>5127</v>
      </c>
      <c r="M3141" t="s">
        <v>70</v>
      </c>
      <c r="N3141" t="s">
        <v>5126</v>
      </c>
    </row>
    <row r="3142" spans="12:14" x14ac:dyDescent="0.25">
      <c r="L3142" t="s">
        <v>5129</v>
      </c>
      <c r="M3142" t="s">
        <v>70</v>
      </c>
      <c r="N3142" t="s">
        <v>5128</v>
      </c>
    </row>
    <row r="3143" spans="12:14" x14ac:dyDescent="0.25">
      <c r="L3143" t="s">
        <v>5131</v>
      </c>
      <c r="M3143" t="s">
        <v>70</v>
      </c>
      <c r="N3143" t="s">
        <v>5130</v>
      </c>
    </row>
    <row r="3144" spans="12:14" x14ac:dyDescent="0.25">
      <c r="L3144" t="s">
        <v>5133</v>
      </c>
      <c r="M3144" t="s">
        <v>20</v>
      </c>
      <c r="N3144" t="s">
        <v>5132</v>
      </c>
    </row>
    <row r="3145" spans="12:14" x14ac:dyDescent="0.25">
      <c r="L3145" t="s">
        <v>5135</v>
      </c>
      <c r="M3145" t="s">
        <v>20</v>
      </c>
      <c r="N3145" t="s">
        <v>5134</v>
      </c>
    </row>
    <row r="3146" spans="12:14" x14ac:dyDescent="0.25">
      <c r="L3146" t="s">
        <v>5137</v>
      </c>
      <c r="M3146" t="s">
        <v>20</v>
      </c>
      <c r="N3146" t="s">
        <v>5136</v>
      </c>
    </row>
    <row r="3147" spans="12:14" x14ac:dyDescent="0.25">
      <c r="L3147" t="s">
        <v>5139</v>
      </c>
      <c r="M3147" t="s">
        <v>20</v>
      </c>
      <c r="N3147" t="s">
        <v>5138</v>
      </c>
    </row>
    <row r="3148" spans="12:14" x14ac:dyDescent="0.25">
      <c r="L3148" t="s">
        <v>5141</v>
      </c>
      <c r="M3148" t="s">
        <v>20</v>
      </c>
      <c r="N3148" t="s">
        <v>5140</v>
      </c>
    </row>
    <row r="3149" spans="12:14" x14ac:dyDescent="0.25">
      <c r="L3149" t="s">
        <v>5143</v>
      </c>
      <c r="M3149" t="s">
        <v>20</v>
      </c>
      <c r="N3149" t="s">
        <v>5142</v>
      </c>
    </row>
    <row r="3150" spans="12:14" x14ac:dyDescent="0.25">
      <c r="L3150" t="s">
        <v>5145</v>
      </c>
      <c r="M3150" t="s">
        <v>20</v>
      </c>
      <c r="N3150" t="s">
        <v>5144</v>
      </c>
    </row>
    <row r="3151" spans="12:14" x14ac:dyDescent="0.25">
      <c r="L3151" t="s">
        <v>5147</v>
      </c>
      <c r="M3151" t="s">
        <v>20</v>
      </c>
      <c r="N3151" t="s">
        <v>5146</v>
      </c>
    </row>
    <row r="3152" spans="12:14" x14ac:dyDescent="0.25">
      <c r="L3152" t="s">
        <v>5149</v>
      </c>
      <c r="M3152" t="s">
        <v>20</v>
      </c>
      <c r="N3152" t="s">
        <v>5148</v>
      </c>
    </row>
    <row r="3153" spans="12:14" x14ac:dyDescent="0.25">
      <c r="L3153" t="s">
        <v>5151</v>
      </c>
      <c r="M3153" t="s">
        <v>20</v>
      </c>
      <c r="N3153" t="s">
        <v>5150</v>
      </c>
    </row>
    <row r="3154" spans="12:14" x14ac:dyDescent="0.25">
      <c r="L3154" t="s">
        <v>5153</v>
      </c>
      <c r="M3154" t="s">
        <v>20</v>
      </c>
      <c r="N3154" t="s">
        <v>5152</v>
      </c>
    </row>
    <row r="3155" spans="12:14" x14ac:dyDescent="0.25">
      <c r="L3155" t="s">
        <v>5155</v>
      </c>
      <c r="M3155" t="s">
        <v>20</v>
      </c>
      <c r="N3155" t="s">
        <v>5154</v>
      </c>
    </row>
    <row r="3156" spans="12:14" x14ac:dyDescent="0.25">
      <c r="L3156" t="s">
        <v>5157</v>
      </c>
      <c r="M3156" t="s">
        <v>20</v>
      </c>
      <c r="N3156" t="s">
        <v>5156</v>
      </c>
    </row>
    <row r="3157" spans="12:14" x14ac:dyDescent="0.25">
      <c r="L3157" t="s">
        <v>5159</v>
      </c>
      <c r="M3157" t="s">
        <v>20</v>
      </c>
      <c r="N3157" t="s">
        <v>5158</v>
      </c>
    </row>
    <row r="3158" spans="12:14" x14ac:dyDescent="0.25">
      <c r="L3158" t="s">
        <v>5161</v>
      </c>
      <c r="M3158" t="s">
        <v>20</v>
      </c>
      <c r="N3158" t="s">
        <v>5160</v>
      </c>
    </row>
    <row r="3159" spans="12:14" x14ac:dyDescent="0.25">
      <c r="L3159" t="s">
        <v>5163</v>
      </c>
      <c r="M3159" t="s">
        <v>20</v>
      </c>
      <c r="N3159" t="s">
        <v>5162</v>
      </c>
    </row>
    <row r="3160" spans="12:14" x14ac:dyDescent="0.25">
      <c r="L3160" t="s">
        <v>5165</v>
      </c>
      <c r="M3160" t="s">
        <v>20</v>
      </c>
      <c r="N3160" t="s">
        <v>5164</v>
      </c>
    </row>
    <row r="3161" spans="12:14" x14ac:dyDescent="0.25">
      <c r="L3161" t="s">
        <v>5167</v>
      </c>
      <c r="M3161" t="s">
        <v>20</v>
      </c>
      <c r="N3161" t="s">
        <v>5166</v>
      </c>
    </row>
    <row r="3162" spans="12:14" x14ac:dyDescent="0.25">
      <c r="L3162" t="s">
        <v>5169</v>
      </c>
      <c r="M3162" t="s">
        <v>20</v>
      </c>
      <c r="N3162" t="s">
        <v>5168</v>
      </c>
    </row>
    <row r="3163" spans="12:14" x14ac:dyDescent="0.25">
      <c r="L3163" t="s">
        <v>5171</v>
      </c>
      <c r="M3163" t="s">
        <v>20</v>
      </c>
      <c r="N3163" t="s">
        <v>5170</v>
      </c>
    </row>
    <row r="3164" spans="12:14" x14ac:dyDescent="0.25">
      <c r="L3164" t="s">
        <v>5173</v>
      </c>
      <c r="M3164" t="s">
        <v>20</v>
      </c>
      <c r="N3164" t="s">
        <v>5172</v>
      </c>
    </row>
    <row r="3165" spans="12:14" x14ac:dyDescent="0.25">
      <c r="L3165" t="s">
        <v>5175</v>
      </c>
      <c r="M3165" t="s">
        <v>20</v>
      </c>
      <c r="N3165" t="s">
        <v>5174</v>
      </c>
    </row>
    <row r="3166" spans="12:14" x14ac:dyDescent="0.25">
      <c r="L3166" t="s">
        <v>5177</v>
      </c>
      <c r="M3166" t="s">
        <v>20</v>
      </c>
      <c r="N3166" t="s">
        <v>5176</v>
      </c>
    </row>
    <row r="3167" spans="12:14" x14ac:dyDescent="0.25">
      <c r="L3167" t="s">
        <v>5179</v>
      </c>
      <c r="M3167" t="s">
        <v>20</v>
      </c>
      <c r="N3167" t="s">
        <v>5178</v>
      </c>
    </row>
    <row r="3168" spans="12:14" x14ac:dyDescent="0.25">
      <c r="L3168" t="s">
        <v>5181</v>
      </c>
      <c r="M3168" t="s">
        <v>20</v>
      </c>
      <c r="N3168" t="s">
        <v>5180</v>
      </c>
    </row>
    <row r="3169" spans="12:14" x14ac:dyDescent="0.25">
      <c r="L3169" t="s">
        <v>5183</v>
      </c>
      <c r="M3169" t="s">
        <v>20</v>
      </c>
      <c r="N3169" t="s">
        <v>5182</v>
      </c>
    </row>
    <row r="3170" spans="12:14" x14ac:dyDescent="0.25">
      <c r="L3170" t="s">
        <v>5185</v>
      </c>
      <c r="M3170" t="s">
        <v>20</v>
      </c>
      <c r="N3170" t="s">
        <v>5184</v>
      </c>
    </row>
    <row r="3171" spans="12:14" x14ac:dyDescent="0.25">
      <c r="L3171" t="s">
        <v>5186</v>
      </c>
      <c r="M3171" t="s">
        <v>20</v>
      </c>
      <c r="N3171" t="s">
        <v>88</v>
      </c>
    </row>
    <row r="3172" spans="12:14" x14ac:dyDescent="0.25">
      <c r="L3172" t="s">
        <v>5188</v>
      </c>
      <c r="M3172" t="s">
        <v>20</v>
      </c>
      <c r="N3172" t="s">
        <v>5187</v>
      </c>
    </row>
    <row r="3173" spans="12:14" x14ac:dyDescent="0.25">
      <c r="L3173" t="s">
        <v>5190</v>
      </c>
      <c r="M3173" t="s">
        <v>20</v>
      </c>
      <c r="N3173" t="s">
        <v>5189</v>
      </c>
    </row>
    <row r="3174" spans="12:14" x14ac:dyDescent="0.25">
      <c r="L3174" t="s">
        <v>5192</v>
      </c>
      <c r="M3174" t="s">
        <v>20</v>
      </c>
      <c r="N3174" t="s">
        <v>5191</v>
      </c>
    </row>
    <row r="3175" spans="12:14" x14ac:dyDescent="0.25">
      <c r="L3175" t="s">
        <v>5194</v>
      </c>
      <c r="M3175" t="s">
        <v>20</v>
      </c>
      <c r="N3175" t="s">
        <v>5193</v>
      </c>
    </row>
    <row r="3176" spans="12:14" x14ac:dyDescent="0.25">
      <c r="L3176" t="s">
        <v>5196</v>
      </c>
      <c r="M3176" t="s">
        <v>20</v>
      </c>
      <c r="N3176" t="s">
        <v>5195</v>
      </c>
    </row>
    <row r="3177" spans="12:14" x14ac:dyDescent="0.25">
      <c r="L3177" t="s">
        <v>5198</v>
      </c>
      <c r="M3177" t="s">
        <v>20</v>
      </c>
      <c r="N3177" t="s">
        <v>5197</v>
      </c>
    </row>
    <row r="3178" spans="12:14" x14ac:dyDescent="0.25">
      <c r="L3178" t="s">
        <v>5200</v>
      </c>
      <c r="M3178" t="s">
        <v>20</v>
      </c>
      <c r="N3178" t="s">
        <v>5199</v>
      </c>
    </row>
    <row r="3179" spans="12:14" x14ac:dyDescent="0.25">
      <c r="L3179" t="s">
        <v>5202</v>
      </c>
      <c r="M3179" t="s">
        <v>20</v>
      </c>
      <c r="N3179" t="s">
        <v>5201</v>
      </c>
    </row>
    <row r="3180" spans="12:14" x14ac:dyDescent="0.25">
      <c r="L3180" t="s">
        <v>5204</v>
      </c>
      <c r="M3180" t="s">
        <v>20</v>
      </c>
      <c r="N3180" t="s">
        <v>5203</v>
      </c>
    </row>
    <row r="3181" spans="12:14" x14ac:dyDescent="0.25">
      <c r="L3181" t="s">
        <v>5206</v>
      </c>
      <c r="M3181" t="s">
        <v>20</v>
      </c>
      <c r="N3181" t="s">
        <v>5205</v>
      </c>
    </row>
    <row r="3182" spans="12:14" x14ac:dyDescent="0.25">
      <c r="L3182" t="s">
        <v>5208</v>
      </c>
      <c r="M3182" t="s">
        <v>20</v>
      </c>
      <c r="N3182" t="s">
        <v>5207</v>
      </c>
    </row>
    <row r="3183" spans="12:14" x14ac:dyDescent="0.25">
      <c r="L3183" t="s">
        <v>5210</v>
      </c>
      <c r="M3183" t="s">
        <v>20</v>
      </c>
      <c r="N3183" t="s">
        <v>5209</v>
      </c>
    </row>
    <row r="3184" spans="12:14" x14ac:dyDescent="0.25">
      <c r="L3184" t="s">
        <v>5212</v>
      </c>
      <c r="M3184" t="s">
        <v>20</v>
      </c>
      <c r="N3184" t="s">
        <v>5211</v>
      </c>
    </row>
    <row r="3185" spans="12:14" x14ac:dyDescent="0.25">
      <c r="L3185" t="s">
        <v>5214</v>
      </c>
      <c r="M3185" t="s">
        <v>20</v>
      </c>
      <c r="N3185" t="s">
        <v>5213</v>
      </c>
    </row>
    <row r="3186" spans="12:14" x14ac:dyDescent="0.25">
      <c r="L3186" t="s">
        <v>5216</v>
      </c>
      <c r="M3186" t="s">
        <v>20</v>
      </c>
      <c r="N3186" t="s">
        <v>5215</v>
      </c>
    </row>
    <row r="3187" spans="12:14" x14ac:dyDescent="0.25">
      <c r="L3187" t="s">
        <v>5218</v>
      </c>
      <c r="M3187" t="s">
        <v>20</v>
      </c>
      <c r="N3187" t="s">
        <v>5217</v>
      </c>
    </row>
    <row r="3188" spans="12:14" x14ac:dyDescent="0.25">
      <c r="L3188" t="s">
        <v>5220</v>
      </c>
      <c r="M3188" t="s">
        <v>20</v>
      </c>
      <c r="N3188" t="s">
        <v>5219</v>
      </c>
    </row>
    <row r="3189" spans="12:14" x14ac:dyDescent="0.25">
      <c r="L3189" t="s">
        <v>5222</v>
      </c>
      <c r="M3189" t="s">
        <v>20</v>
      </c>
      <c r="N3189" t="s">
        <v>5221</v>
      </c>
    </row>
    <row r="3190" spans="12:14" x14ac:dyDescent="0.25">
      <c r="L3190" t="s">
        <v>5224</v>
      </c>
      <c r="M3190" t="s">
        <v>20</v>
      </c>
      <c r="N3190" t="s">
        <v>5223</v>
      </c>
    </row>
    <row r="3191" spans="12:14" x14ac:dyDescent="0.25">
      <c r="L3191" t="s">
        <v>5226</v>
      </c>
      <c r="M3191" t="s">
        <v>20</v>
      </c>
      <c r="N3191" t="s">
        <v>5225</v>
      </c>
    </row>
    <row r="3192" spans="12:14" x14ac:dyDescent="0.25">
      <c r="L3192" t="s">
        <v>5228</v>
      </c>
      <c r="M3192" t="s">
        <v>20</v>
      </c>
      <c r="N3192" t="s">
        <v>5227</v>
      </c>
    </row>
    <row r="3193" spans="12:14" x14ac:dyDescent="0.25">
      <c r="L3193" t="s">
        <v>5230</v>
      </c>
      <c r="M3193" t="s">
        <v>20</v>
      </c>
      <c r="N3193" t="s">
        <v>5229</v>
      </c>
    </row>
    <row r="3194" spans="12:14" x14ac:dyDescent="0.25">
      <c r="L3194" t="s">
        <v>5232</v>
      </c>
      <c r="M3194" t="s">
        <v>20</v>
      </c>
      <c r="N3194" t="s">
        <v>5231</v>
      </c>
    </row>
    <row r="3195" spans="12:14" x14ac:dyDescent="0.25">
      <c r="L3195" t="s">
        <v>5234</v>
      </c>
      <c r="M3195" t="s">
        <v>20</v>
      </c>
      <c r="N3195" t="s">
        <v>5233</v>
      </c>
    </row>
    <row r="3196" spans="12:14" x14ac:dyDescent="0.25">
      <c r="L3196" t="s">
        <v>5236</v>
      </c>
      <c r="M3196" t="s">
        <v>20</v>
      </c>
      <c r="N3196" t="s">
        <v>5235</v>
      </c>
    </row>
    <row r="3197" spans="12:14" x14ac:dyDescent="0.25">
      <c r="L3197" t="s">
        <v>5238</v>
      </c>
      <c r="M3197" t="s">
        <v>20</v>
      </c>
      <c r="N3197" t="s">
        <v>5237</v>
      </c>
    </row>
    <row r="3198" spans="12:14" x14ac:dyDescent="0.25">
      <c r="L3198" t="s">
        <v>5240</v>
      </c>
      <c r="M3198" t="s">
        <v>20</v>
      </c>
      <c r="N3198" t="s">
        <v>5239</v>
      </c>
    </row>
    <row r="3199" spans="12:14" x14ac:dyDescent="0.25">
      <c r="L3199" t="s">
        <v>5242</v>
      </c>
      <c r="M3199" t="s">
        <v>20</v>
      </c>
      <c r="N3199" t="s">
        <v>5241</v>
      </c>
    </row>
    <row r="3200" spans="12:14" x14ac:dyDescent="0.25">
      <c r="L3200" t="s">
        <v>5244</v>
      </c>
      <c r="M3200" t="s">
        <v>20</v>
      </c>
      <c r="N3200" t="s">
        <v>5243</v>
      </c>
    </row>
    <row r="3201" spans="12:14" x14ac:dyDescent="0.25">
      <c r="L3201" t="s">
        <v>5246</v>
      </c>
      <c r="M3201" t="s">
        <v>20</v>
      </c>
      <c r="N3201" t="s">
        <v>5245</v>
      </c>
    </row>
    <row r="3202" spans="12:14" x14ac:dyDescent="0.25">
      <c r="L3202" t="s">
        <v>5248</v>
      </c>
      <c r="M3202" t="s">
        <v>20</v>
      </c>
      <c r="N3202" t="s">
        <v>5247</v>
      </c>
    </row>
    <row r="3203" spans="12:14" x14ac:dyDescent="0.25">
      <c r="L3203" t="s">
        <v>5250</v>
      </c>
      <c r="M3203" t="s">
        <v>20</v>
      </c>
      <c r="N3203" t="s">
        <v>5249</v>
      </c>
    </row>
    <row r="3204" spans="12:14" x14ac:dyDescent="0.25">
      <c r="L3204" t="s">
        <v>5251</v>
      </c>
      <c r="M3204" t="s">
        <v>20</v>
      </c>
      <c r="N3204" t="s">
        <v>686</v>
      </c>
    </row>
    <row r="3205" spans="12:14" x14ac:dyDescent="0.25">
      <c r="L3205" t="s">
        <v>5253</v>
      </c>
      <c r="M3205" t="s">
        <v>20</v>
      </c>
      <c r="N3205" t="s">
        <v>5252</v>
      </c>
    </row>
    <row r="3206" spans="12:14" x14ac:dyDescent="0.25">
      <c r="L3206" t="s">
        <v>5255</v>
      </c>
      <c r="M3206" t="s">
        <v>20</v>
      </c>
      <c r="N3206" t="s">
        <v>5254</v>
      </c>
    </row>
    <row r="3207" spans="12:14" x14ac:dyDescent="0.25">
      <c r="L3207" t="s">
        <v>5257</v>
      </c>
      <c r="M3207" t="s">
        <v>20</v>
      </c>
      <c r="N3207" t="s">
        <v>5256</v>
      </c>
    </row>
    <row r="3208" spans="12:14" x14ac:dyDescent="0.25">
      <c r="L3208" t="s">
        <v>5258</v>
      </c>
      <c r="M3208" t="s">
        <v>20</v>
      </c>
      <c r="N3208" t="s">
        <v>692</v>
      </c>
    </row>
    <row r="3209" spans="12:14" x14ac:dyDescent="0.25">
      <c r="L3209" t="s">
        <v>5260</v>
      </c>
      <c r="M3209" t="s">
        <v>20</v>
      </c>
      <c r="N3209" t="s">
        <v>5259</v>
      </c>
    </row>
    <row r="3210" spans="12:14" x14ac:dyDescent="0.25">
      <c r="L3210" t="s">
        <v>5262</v>
      </c>
      <c r="M3210" t="s">
        <v>20</v>
      </c>
      <c r="N3210" t="s">
        <v>5261</v>
      </c>
    </row>
    <row r="3211" spans="12:14" x14ac:dyDescent="0.25">
      <c r="L3211" t="s">
        <v>5264</v>
      </c>
      <c r="M3211" t="s">
        <v>20</v>
      </c>
      <c r="N3211" t="s">
        <v>5263</v>
      </c>
    </row>
    <row r="3212" spans="12:14" x14ac:dyDescent="0.25">
      <c r="L3212" t="s">
        <v>5266</v>
      </c>
      <c r="M3212" t="s">
        <v>20</v>
      </c>
      <c r="N3212" t="s">
        <v>5265</v>
      </c>
    </row>
    <row r="3213" spans="12:14" x14ac:dyDescent="0.25">
      <c r="L3213" t="s">
        <v>5268</v>
      </c>
      <c r="M3213" t="s">
        <v>20</v>
      </c>
      <c r="N3213" t="s">
        <v>5267</v>
      </c>
    </row>
    <row r="3214" spans="12:14" x14ac:dyDescent="0.25">
      <c r="L3214" t="s">
        <v>5270</v>
      </c>
      <c r="M3214" t="s">
        <v>20</v>
      </c>
      <c r="N3214" t="s">
        <v>5269</v>
      </c>
    </row>
    <row r="3215" spans="12:14" x14ac:dyDescent="0.25">
      <c r="L3215" t="s">
        <v>5272</v>
      </c>
      <c r="M3215" t="s">
        <v>20</v>
      </c>
      <c r="N3215" t="s">
        <v>5271</v>
      </c>
    </row>
    <row r="3216" spans="12:14" x14ac:dyDescent="0.25">
      <c r="L3216" t="s">
        <v>5274</v>
      </c>
      <c r="M3216" t="s">
        <v>20</v>
      </c>
      <c r="N3216" t="s">
        <v>5273</v>
      </c>
    </row>
    <row r="3217" spans="12:14" x14ac:dyDescent="0.25">
      <c r="L3217" t="s">
        <v>5276</v>
      </c>
      <c r="M3217" t="s">
        <v>20</v>
      </c>
      <c r="N3217" t="s">
        <v>5275</v>
      </c>
    </row>
    <row r="3218" spans="12:14" x14ac:dyDescent="0.25">
      <c r="L3218" t="s">
        <v>5278</v>
      </c>
      <c r="M3218" t="s">
        <v>20</v>
      </c>
      <c r="N3218" t="s">
        <v>5277</v>
      </c>
    </row>
    <row r="3219" spans="12:14" x14ac:dyDescent="0.25">
      <c r="L3219" t="s">
        <v>5280</v>
      </c>
      <c r="M3219" t="s">
        <v>20</v>
      </c>
      <c r="N3219" t="s">
        <v>5279</v>
      </c>
    </row>
    <row r="3220" spans="12:14" x14ac:dyDescent="0.25">
      <c r="L3220" t="s">
        <v>5282</v>
      </c>
      <c r="M3220" t="s">
        <v>20</v>
      </c>
      <c r="N3220" t="s">
        <v>5281</v>
      </c>
    </row>
    <row r="3221" spans="12:14" x14ac:dyDescent="0.25">
      <c r="L3221" t="s">
        <v>5284</v>
      </c>
      <c r="M3221" t="s">
        <v>20</v>
      </c>
      <c r="N3221" t="s">
        <v>5283</v>
      </c>
    </row>
    <row r="3222" spans="12:14" x14ac:dyDescent="0.25">
      <c r="L3222" t="s">
        <v>5286</v>
      </c>
      <c r="M3222" t="s">
        <v>21</v>
      </c>
      <c r="N3222" t="s">
        <v>5285</v>
      </c>
    </row>
    <row r="3223" spans="12:14" x14ac:dyDescent="0.25">
      <c r="L3223" t="s">
        <v>5288</v>
      </c>
      <c r="M3223" t="s">
        <v>21</v>
      </c>
      <c r="N3223" t="s">
        <v>5287</v>
      </c>
    </row>
    <row r="3224" spans="12:14" x14ac:dyDescent="0.25">
      <c r="L3224" t="s">
        <v>5290</v>
      </c>
      <c r="M3224" t="s">
        <v>21</v>
      </c>
      <c r="N3224" t="s">
        <v>5289</v>
      </c>
    </row>
    <row r="3225" spans="12:14" x14ac:dyDescent="0.25">
      <c r="L3225" t="s">
        <v>5329</v>
      </c>
      <c r="M3225" t="s">
        <v>72</v>
      </c>
      <c r="N3225" t="s">
        <v>5291</v>
      </c>
    </row>
    <row r="3226" spans="12:14" x14ac:dyDescent="0.25">
      <c r="L3226" t="s">
        <v>5330</v>
      </c>
      <c r="M3226" t="s">
        <v>72</v>
      </c>
      <c r="N3226" t="s">
        <v>5292</v>
      </c>
    </row>
    <row r="3227" spans="12:14" x14ac:dyDescent="0.25">
      <c r="L3227" t="s">
        <v>5331</v>
      </c>
      <c r="M3227" t="s">
        <v>72</v>
      </c>
      <c r="N3227" t="s">
        <v>5293</v>
      </c>
    </row>
    <row r="3228" spans="12:14" x14ac:dyDescent="0.25">
      <c r="L3228" t="s">
        <v>5332</v>
      </c>
      <c r="M3228" t="s">
        <v>72</v>
      </c>
      <c r="N3228" t="s">
        <v>5294</v>
      </c>
    </row>
    <row r="3229" spans="12:14" x14ac:dyDescent="0.25">
      <c r="L3229" t="s">
        <v>5333</v>
      </c>
      <c r="M3229" t="s">
        <v>72</v>
      </c>
      <c r="N3229" t="s">
        <v>5295</v>
      </c>
    </row>
    <row r="3230" spans="12:14" x14ac:dyDescent="0.25">
      <c r="L3230" t="s">
        <v>5334</v>
      </c>
      <c r="M3230" t="s">
        <v>72</v>
      </c>
      <c r="N3230" t="s">
        <v>5296</v>
      </c>
    </row>
    <row r="3231" spans="12:14" x14ac:dyDescent="0.25">
      <c r="L3231" t="s">
        <v>5335</v>
      </c>
      <c r="M3231" t="s">
        <v>72</v>
      </c>
      <c r="N3231" t="s">
        <v>5297</v>
      </c>
    </row>
    <row r="3232" spans="12:14" x14ac:dyDescent="0.25">
      <c r="L3232" t="s">
        <v>5336</v>
      </c>
      <c r="M3232" t="s">
        <v>72</v>
      </c>
      <c r="N3232" t="s">
        <v>5298</v>
      </c>
    </row>
    <row r="3233" spans="12:14" x14ac:dyDescent="0.25">
      <c r="L3233" t="s">
        <v>5337</v>
      </c>
      <c r="M3233" t="s">
        <v>72</v>
      </c>
      <c r="N3233" t="s">
        <v>5299</v>
      </c>
    </row>
    <row r="3234" spans="12:14" x14ac:dyDescent="0.25">
      <c r="L3234" t="s">
        <v>5338</v>
      </c>
      <c r="M3234" t="s">
        <v>72</v>
      </c>
      <c r="N3234" t="s">
        <v>5300</v>
      </c>
    </row>
    <row r="3235" spans="12:14" x14ac:dyDescent="0.25">
      <c r="L3235" t="s">
        <v>5339</v>
      </c>
      <c r="M3235" t="s">
        <v>72</v>
      </c>
      <c r="N3235" t="s">
        <v>5301</v>
      </c>
    </row>
    <row r="3236" spans="12:14" x14ac:dyDescent="0.25">
      <c r="L3236" t="s">
        <v>5340</v>
      </c>
      <c r="M3236" t="s">
        <v>72</v>
      </c>
      <c r="N3236" t="s">
        <v>5302</v>
      </c>
    </row>
    <row r="3237" spans="12:14" x14ac:dyDescent="0.25">
      <c r="L3237" t="s">
        <v>5341</v>
      </c>
      <c r="M3237" t="s">
        <v>72</v>
      </c>
      <c r="N3237" t="s">
        <v>5303</v>
      </c>
    </row>
    <row r="3238" spans="12:14" x14ac:dyDescent="0.25">
      <c r="L3238" t="s">
        <v>5342</v>
      </c>
      <c r="M3238" t="s">
        <v>72</v>
      </c>
      <c r="N3238" t="s">
        <v>5304</v>
      </c>
    </row>
    <row r="3239" spans="12:14" x14ac:dyDescent="0.25">
      <c r="L3239" t="s">
        <v>5343</v>
      </c>
      <c r="M3239" t="s">
        <v>72</v>
      </c>
      <c r="N3239" t="s">
        <v>5305</v>
      </c>
    </row>
    <row r="3240" spans="12:14" x14ac:dyDescent="0.25">
      <c r="L3240" t="s">
        <v>5344</v>
      </c>
      <c r="M3240" t="s">
        <v>72</v>
      </c>
      <c r="N3240" t="s">
        <v>5306</v>
      </c>
    </row>
    <row r="3241" spans="12:14" x14ac:dyDescent="0.25">
      <c r="L3241" t="s">
        <v>5345</v>
      </c>
      <c r="M3241" t="s">
        <v>72</v>
      </c>
      <c r="N3241" t="s">
        <v>5307</v>
      </c>
    </row>
    <row r="3242" spans="12:14" x14ac:dyDescent="0.25">
      <c r="L3242" t="s">
        <v>5346</v>
      </c>
      <c r="M3242" t="s">
        <v>72</v>
      </c>
      <c r="N3242" t="s">
        <v>5308</v>
      </c>
    </row>
    <row r="3243" spans="12:14" x14ac:dyDescent="0.25">
      <c r="L3243" t="s">
        <v>5347</v>
      </c>
      <c r="M3243" t="s">
        <v>72</v>
      </c>
      <c r="N3243" t="s">
        <v>5309</v>
      </c>
    </row>
    <row r="3244" spans="12:14" x14ac:dyDescent="0.25">
      <c r="L3244" t="s">
        <v>5348</v>
      </c>
      <c r="M3244" t="s">
        <v>73</v>
      </c>
      <c r="N3244" t="s">
        <v>5310</v>
      </c>
    </row>
    <row r="3245" spans="12:14" x14ac:dyDescent="0.25">
      <c r="L3245" t="s">
        <v>5349</v>
      </c>
      <c r="M3245" t="s">
        <v>73</v>
      </c>
      <c r="N3245" t="s">
        <v>5311</v>
      </c>
    </row>
    <row r="3246" spans="12:14" x14ac:dyDescent="0.25">
      <c r="L3246" t="s">
        <v>5350</v>
      </c>
      <c r="M3246" t="s">
        <v>73</v>
      </c>
      <c r="N3246" t="s">
        <v>5312</v>
      </c>
    </row>
    <row r="3247" spans="12:14" x14ac:dyDescent="0.25">
      <c r="L3247" t="s">
        <v>5351</v>
      </c>
      <c r="M3247" t="s">
        <v>73</v>
      </c>
      <c r="N3247" t="s">
        <v>5313</v>
      </c>
    </row>
    <row r="3248" spans="12:14" x14ac:dyDescent="0.25">
      <c r="L3248" t="s">
        <v>5352</v>
      </c>
      <c r="M3248" t="s">
        <v>74</v>
      </c>
      <c r="N3248" t="s">
        <v>5314</v>
      </c>
    </row>
    <row r="3249" spans="12:14" x14ac:dyDescent="0.25">
      <c r="L3249" t="s">
        <v>5353</v>
      </c>
      <c r="M3249" t="s">
        <v>74</v>
      </c>
      <c r="N3249" t="s">
        <v>5315</v>
      </c>
    </row>
    <row r="3250" spans="12:14" x14ac:dyDescent="0.25">
      <c r="L3250" t="s">
        <v>5354</v>
      </c>
      <c r="M3250" t="s">
        <v>74</v>
      </c>
      <c r="N3250" t="s">
        <v>5316</v>
      </c>
    </row>
    <row r="3251" spans="12:14" x14ac:dyDescent="0.25">
      <c r="L3251" t="s">
        <v>5355</v>
      </c>
      <c r="M3251" t="s">
        <v>74</v>
      </c>
      <c r="N3251" t="s">
        <v>5317</v>
      </c>
    </row>
    <row r="3252" spans="12:14" x14ac:dyDescent="0.25">
      <c r="L3252" t="s">
        <v>5356</v>
      </c>
      <c r="M3252" t="s">
        <v>74</v>
      </c>
      <c r="N3252" t="s">
        <v>5318</v>
      </c>
    </row>
    <row r="3253" spans="12:14" x14ac:dyDescent="0.25">
      <c r="L3253" t="s">
        <v>5357</v>
      </c>
      <c r="M3253" t="s">
        <v>74</v>
      </c>
      <c r="N3253" t="s">
        <v>5319</v>
      </c>
    </row>
    <row r="3254" spans="12:14" x14ac:dyDescent="0.25">
      <c r="L3254" t="s">
        <v>5358</v>
      </c>
      <c r="M3254" t="s">
        <v>74</v>
      </c>
      <c r="N3254" t="s">
        <v>5320</v>
      </c>
    </row>
    <row r="3255" spans="12:14" x14ac:dyDescent="0.25">
      <c r="L3255" t="s">
        <v>5359</v>
      </c>
      <c r="M3255" t="s">
        <v>74</v>
      </c>
      <c r="N3255" t="s">
        <v>5321</v>
      </c>
    </row>
    <row r="3256" spans="12:14" x14ac:dyDescent="0.25">
      <c r="L3256" t="s">
        <v>5360</v>
      </c>
      <c r="M3256" t="s">
        <v>74</v>
      </c>
      <c r="N3256" t="s">
        <v>5322</v>
      </c>
    </row>
    <row r="3257" spans="12:14" x14ac:dyDescent="0.25">
      <c r="L3257" t="s">
        <v>5361</v>
      </c>
      <c r="M3257" t="s">
        <v>74</v>
      </c>
      <c r="N3257" t="s">
        <v>5323</v>
      </c>
    </row>
    <row r="3258" spans="12:14" x14ac:dyDescent="0.25">
      <c r="L3258" t="s">
        <v>5362</v>
      </c>
      <c r="M3258" t="s">
        <v>74</v>
      </c>
      <c r="N3258" t="s">
        <v>5324</v>
      </c>
    </row>
    <row r="3259" spans="12:14" x14ac:dyDescent="0.25">
      <c r="L3259" t="s">
        <v>5363</v>
      </c>
      <c r="M3259" t="s">
        <v>74</v>
      </c>
      <c r="N3259" t="s">
        <v>5325</v>
      </c>
    </row>
    <row r="3260" spans="12:14" x14ac:dyDescent="0.25">
      <c r="L3260" t="s">
        <v>5364</v>
      </c>
      <c r="M3260" t="s">
        <v>74</v>
      </c>
      <c r="N3260" t="s">
        <v>5326</v>
      </c>
    </row>
    <row r="3261" spans="12:14" x14ac:dyDescent="0.25">
      <c r="L3261" t="s">
        <v>5365</v>
      </c>
      <c r="M3261" t="s">
        <v>74</v>
      </c>
      <c r="N3261" t="s">
        <v>5327</v>
      </c>
    </row>
    <row r="3262" spans="12:14" x14ac:dyDescent="0.25">
      <c r="L3262" t="s">
        <v>5366</v>
      </c>
      <c r="M3262" t="s">
        <v>74</v>
      </c>
      <c r="N3262" t="s">
        <v>5328</v>
      </c>
    </row>
  </sheetData>
  <sheetProtection algorithmName="SHA-512" hashValue="rZM4BeXT8b9vxz9lJfjvWmkr2YL+ANbY4T5a6RW6e+n774dajuewfkiObaPLooyH+klcWGCmko4yWhGVXD9nhQ==" saltValue="yhN+hI2leLD7p22kBJSx1Q==" spinCount="100000" sheet="1" objects="1" scenarios="1"/>
  <sortState xmlns:xlrd2="http://schemas.microsoft.com/office/spreadsheetml/2017/richdata2" ref="I3:I50">
    <sortCondition ref="I3:I50"/>
  </sortState>
  <pageMargins left="0.7" right="0.7" top="0.75" bottom="0.75" header="0.3" footer="0.3"/>
  <pageSetup orientation="portrait" verticalDpi="0" r:id="rId1"/>
  <tableParts count="9">
    <tablePart r:id="rId2"/>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AEFF-7ABB-42C4-B430-7C821AF8F175}">
  <sheetPr codeName="Sheet17">
    <tabColor theme="7"/>
  </sheetPr>
  <dimension ref="A1:F9"/>
  <sheetViews>
    <sheetView workbookViewId="0"/>
  </sheetViews>
  <sheetFormatPr defaultRowHeight="15" x14ac:dyDescent="0.25"/>
  <cols>
    <col min="1" max="1" width="31.7109375" customWidth="1"/>
    <col min="2" max="2" width="51.5703125" customWidth="1"/>
    <col min="3" max="3" width="101" customWidth="1"/>
    <col min="5" max="5" width="17.7109375" bestFit="1" customWidth="1"/>
    <col min="6" max="6" width="10.85546875" bestFit="1" customWidth="1"/>
  </cols>
  <sheetData>
    <row r="1" spans="1:6" x14ac:dyDescent="0.25">
      <c r="A1" t="s">
        <v>4</v>
      </c>
      <c r="D1" s="5" t="s">
        <v>5370</v>
      </c>
      <c r="E1" s="57" t="s">
        <v>5371</v>
      </c>
      <c r="F1" s="56" t="s">
        <v>5372</v>
      </c>
    </row>
    <row r="3" spans="1:6" x14ac:dyDescent="0.25">
      <c r="A3" t="s">
        <v>5</v>
      </c>
      <c r="B3" t="s">
        <v>6</v>
      </c>
      <c r="C3" t="s">
        <v>7</v>
      </c>
    </row>
    <row r="4" spans="1:6" x14ac:dyDescent="0.25">
      <c r="A4" t="s">
        <v>5401</v>
      </c>
      <c r="B4" t="s">
        <v>5402</v>
      </c>
      <c r="C4" s="58" t="str">
        <f>IF(APP_SELECTION!B3&lt;&gt;"",APP_SELECTION!B3,"")</f>
        <v/>
      </c>
    </row>
    <row r="5" spans="1:6" x14ac:dyDescent="0.25">
      <c r="A5" t="s">
        <v>5403</v>
      </c>
      <c r="B5" t="s">
        <v>8</v>
      </c>
      <c r="C5" s="55" t="str" cm="1">
        <f t="array" ref="C5">IFERROR(IF(ATTR_PROG_DESC_SELECTED&lt;&gt;"",INDEX(RANGE_LOOKUP_PROGRAM_CODE,MATCH(ATTR_PROG_DESC_SELECTED,RANGE_LOOKUP_PROGRAM_DESCRIPTIONS,0)),""),"")</f>
        <v/>
      </c>
    </row>
    <row r="6" spans="1:6" x14ac:dyDescent="0.25">
      <c r="A6" t="s">
        <v>9</v>
      </c>
      <c r="B6" t="s">
        <v>10</v>
      </c>
      <c r="C6" s="55" t="str" cm="1">
        <f t="array" ref="C6">IFERROR(INDEX(TBL_LOOKUP_APP_TARGETS[APP_TAB_TARGET],IFERROR(MATCH(ATTR_PROG_CODE&amp;"_"&amp;ATTR_DRF_LOANTYPE_CODE,TBL_LOOKUP_APP_TARGETS[PROGRAM_LOANTYPE_CODE],0),MATCH(ATTR_PROG_CODE,TBL_LOOKUP_APP_TARGETS[PROGRAM_LOANTYPE_CODE],0))),"")</f>
        <v/>
      </c>
    </row>
    <row r="7" spans="1:6" x14ac:dyDescent="0.25">
      <c r="A7" t="s">
        <v>11</v>
      </c>
      <c r="B7" t="s">
        <v>13</v>
      </c>
      <c r="C7" s="55" t="str">
        <f>IFERROR(INDEX(TBL_LOOKUP_PROGRAMS[PROGRAM_SHORTNAME],MATCH(ATTR_PROG_CODE,TBL_LOOKUP_PROGRAMS[PROGRAM_CODE],0)),"")</f>
        <v/>
      </c>
    </row>
    <row r="8" spans="1:6" x14ac:dyDescent="0.25">
      <c r="A8" t="s">
        <v>12</v>
      </c>
      <c r="B8" t="s">
        <v>14</v>
      </c>
      <c r="C8" s="55" t="str">
        <f>IFERROR(INDEX(TBL_LOOKUP_PROGRAMS[PROGRAM_DESCRIPTION],MATCH(ATTR_PROG_CODE,TBL_LOOKUP_PROGRAMS[PROGRAM_CODE],0)),"")</f>
        <v/>
      </c>
    </row>
    <row r="9" spans="1:6" x14ac:dyDescent="0.25">
      <c r="A9" t="s">
        <v>5458</v>
      </c>
      <c r="B9" t="s">
        <v>5459</v>
      </c>
      <c r="C9" s="55" t="str" cm="1">
        <f t="array" ref="C9">IFERROR(INDEX(TBL_LOOKUP_APP_TARGETS[CERT_TAB_TARGET],IFERROR(MATCH(ATTR_PROG_CODE&amp;"_"&amp;ATTR_DRF_LOANTYPE_CODE,TBL_LOOKUP_APP_TARGETS[PROGRAM_LOANTYPE_CODE],0),MATCH(ATTR_PROG_CODE,TBL_LOOKUP_APP_TARGETS[PROGRAM_LOANTYPE_CODE],0))),"")</f>
        <v/>
      </c>
    </row>
  </sheetData>
  <sheetProtection algorithmName="SHA-512" hashValue="juT64ABZKb96EqCJ0bbePZs7BnNj3x8j7IkHslUZZcFKRiX47jc8qXJL6+63GOIooA9VObU1/Bf4h9WVybl9rA==" saltValue="rn6GGuOyI7wGhcIoTL6fWQ==" spinCount="100000" sheet="1" objects="1" scenarios="1"/>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95E9-7B00-453A-8344-2BF328472062}">
  <sheetPr codeName="Sheet18">
    <tabColor theme="7"/>
  </sheetPr>
  <dimension ref="A1:E10"/>
  <sheetViews>
    <sheetView workbookViewId="0"/>
  </sheetViews>
  <sheetFormatPr defaultRowHeight="15" x14ac:dyDescent="0.25"/>
  <cols>
    <col min="1" max="1" width="29.42578125" customWidth="1"/>
    <col min="2" max="2" width="45.85546875" customWidth="1"/>
    <col min="3" max="3" width="16.5703125" customWidth="1"/>
    <col min="4" max="4" width="51.42578125" style="6" bestFit="1" customWidth="1"/>
  </cols>
  <sheetData>
    <row r="1" spans="1:5" x14ac:dyDescent="0.25">
      <c r="A1" t="s">
        <v>5383</v>
      </c>
      <c r="C1" s="4" t="s">
        <v>5370</v>
      </c>
      <c r="D1" s="77" t="s">
        <v>5489</v>
      </c>
    </row>
    <row r="3" spans="1:5" x14ac:dyDescent="0.25">
      <c r="A3" t="s">
        <v>5384</v>
      </c>
      <c r="B3" t="s">
        <v>5385</v>
      </c>
      <c r="C3" t="s">
        <v>5386</v>
      </c>
      <c r="D3" s="6" t="s">
        <v>5387</v>
      </c>
      <c r="E3" t="s">
        <v>5464</v>
      </c>
    </row>
    <row r="4" spans="1:5" x14ac:dyDescent="0.25">
      <c r="A4" t="s">
        <v>5389</v>
      </c>
      <c r="B4" t="s">
        <v>5390</v>
      </c>
      <c r="C4" t="s">
        <v>5391</v>
      </c>
      <c r="D4" s="7">
        <v>45113</v>
      </c>
      <c r="E4" t="b">
        <v>1</v>
      </c>
    </row>
    <row r="5" spans="1:5" x14ac:dyDescent="0.25">
      <c r="A5" t="s">
        <v>5392</v>
      </c>
      <c r="B5" t="s">
        <v>5393</v>
      </c>
      <c r="C5" t="s">
        <v>5388</v>
      </c>
      <c r="D5" s="6" t="s">
        <v>5494</v>
      </c>
      <c r="E5" t="b">
        <v>1</v>
      </c>
    </row>
    <row r="6" spans="1:5" x14ac:dyDescent="0.25">
      <c r="A6" t="s">
        <v>5394</v>
      </c>
      <c r="B6" t="s">
        <v>5395</v>
      </c>
      <c r="C6" t="s">
        <v>5388</v>
      </c>
      <c r="D6" s="6" t="str">
        <f>D5&amp;": "&amp;CONFIG_FORM_TITLE</f>
        <v>ZDA-002: Zero-Percent Development Advance (ZDA) Program Application Form</v>
      </c>
      <c r="E6" t="b">
        <v>1</v>
      </c>
    </row>
    <row r="7" spans="1:5" x14ac:dyDescent="0.25">
      <c r="A7" t="s">
        <v>5399</v>
      </c>
      <c r="B7" t="s">
        <v>5400</v>
      </c>
      <c r="C7" t="s">
        <v>5388</v>
      </c>
      <c r="D7" s="6" t="s">
        <v>5496</v>
      </c>
      <c r="E7" t="b">
        <v>1</v>
      </c>
    </row>
    <row r="8" spans="1:5" x14ac:dyDescent="0.25">
      <c r="A8" t="s">
        <v>5460</v>
      </c>
      <c r="B8" t="s">
        <v>5461</v>
      </c>
      <c r="C8" t="s">
        <v>5388</v>
      </c>
      <c r="D8" s="6" t="s">
        <v>5533</v>
      </c>
      <c r="E8" t="b">
        <v>1</v>
      </c>
    </row>
    <row r="9" spans="1:5" x14ac:dyDescent="0.25">
      <c r="A9" t="s">
        <v>5486</v>
      </c>
      <c r="B9" t="s">
        <v>5487</v>
      </c>
      <c r="C9" t="s">
        <v>5391</v>
      </c>
      <c r="D9" s="76">
        <v>44927</v>
      </c>
      <c r="E9" t="b">
        <v>1</v>
      </c>
    </row>
    <row r="10" spans="1:5" x14ac:dyDescent="0.25">
      <c r="A10" t="s">
        <v>5490</v>
      </c>
      <c r="B10" t="s">
        <v>5491</v>
      </c>
      <c r="C10" t="s">
        <v>5488</v>
      </c>
      <c r="D10" s="87">
        <v>8.2500000000000004E-2</v>
      </c>
      <c r="E10" t="b">
        <v>1</v>
      </c>
    </row>
  </sheetData>
  <sheetProtection algorithmName="SHA-512" hashValue="KrWioaM2JACG+ht7N71HDJUD7nvShZTGHSfLBflxw8uEg9jolg1UXxF9fnbU09KUTIWyTpGlBsnCSTlk52lCpg==" saltValue="nqPn+TBaAX4l4/TdH0N/LA==" spinCount="100000"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104</vt:i4>
      </vt:variant>
    </vt:vector>
  </HeadingPairs>
  <TitlesOfParts>
    <vt:vector size="113" baseType="lpstr">
      <vt:lpstr>APP_SELECTION</vt:lpstr>
      <vt:lpstr>APP_UNIFIED</vt:lpstr>
      <vt:lpstr>CERT_TDA</vt:lpstr>
      <vt:lpstr>CERT_CDA</vt:lpstr>
      <vt:lpstr>CERT_IDA</vt:lpstr>
      <vt:lpstr>CERT_BDA</vt:lpstr>
      <vt:lpstr>$DB.LOOKUP</vt:lpstr>
      <vt:lpstr>$DB.DATA</vt:lpstr>
      <vt:lpstr>$DB.CONFIG</vt:lpstr>
      <vt:lpstr>ATTR_APP_TAB_TARGET</vt:lpstr>
      <vt:lpstr>ATTR_CERT_TAB_TARGET</vt:lpstr>
      <vt:lpstr>ATTR_PROG_CODE</vt:lpstr>
      <vt:lpstr>ATTR_PROG_DESC_SELECTED</vt:lpstr>
      <vt:lpstr>ATTR_PROG_DESCRIPTION</vt:lpstr>
      <vt:lpstr>ATTR_PROG_SHORTNAME</vt:lpstr>
      <vt:lpstr>CERT_BDA!CERT_DATE</vt:lpstr>
      <vt:lpstr>CERT_CDA!CERT_DATE</vt:lpstr>
      <vt:lpstr>CERT_IDA!CERT_DATE</vt:lpstr>
      <vt:lpstr>CERT_TDA!CERT_DATE</vt:lpstr>
      <vt:lpstr>CERT_BDA!CERT_MEMBER_REPRESENTATIVE_EMAIL</vt:lpstr>
      <vt:lpstr>CERT_CDA!CERT_MEMBER_REPRESENTATIVE_EMAIL</vt:lpstr>
      <vt:lpstr>CERT_IDA!CERT_MEMBER_REPRESENTATIVE_EMAIL</vt:lpstr>
      <vt:lpstr>CERT_TDA!CERT_MEMBER_REPRESENTATIVE_EMAIL</vt:lpstr>
      <vt:lpstr>CERT_BDA!CERT_MEMBER_REPRESENTATIVE_NAME</vt:lpstr>
      <vt:lpstr>CERT_CDA!CERT_MEMBER_REPRESENTATIVE_NAME</vt:lpstr>
      <vt:lpstr>CERT_IDA!CERT_MEMBER_REPRESENTATIVE_NAME</vt:lpstr>
      <vt:lpstr>CERT_TDA!CERT_MEMBER_REPRESENTATIVE_NAME</vt:lpstr>
      <vt:lpstr>CERT_BDA!CERT_MEMBER_REPRESENTATIVE_TITLE</vt:lpstr>
      <vt:lpstr>CERT_CDA!CERT_MEMBER_REPRESENTATIVE_TITLE</vt:lpstr>
      <vt:lpstr>CERT_IDA!CERT_MEMBER_REPRESENTATIVE_TITLE</vt:lpstr>
      <vt:lpstr>CERT_TDA!CERT_MEMBER_REPRESENTATIVE_TITLE</vt:lpstr>
      <vt:lpstr>CONFIG_DOC_ID</vt:lpstr>
      <vt:lpstr>CONFIG_DOC_NAME</vt:lpstr>
      <vt:lpstr>CONFIG_FORM_TITLE</vt:lpstr>
      <vt:lpstr>CONFIG_LOAN_MIN_SETTLEMENT_DATE</vt:lpstr>
      <vt:lpstr>CONFIG_LOAN_RATE_CAP</vt:lpstr>
      <vt:lpstr>APP_UNIFIED!MEMBER_NAME</vt:lpstr>
      <vt:lpstr>APP_UNIFIED!Print_Titles</vt:lpstr>
      <vt:lpstr>RANGE_LOOKUP_COUNTY_AK</vt:lpstr>
      <vt:lpstr>RANGE_LOOKUP_COUNTY_AL</vt:lpstr>
      <vt:lpstr>RANGE_LOOKUP_COUNTY_AR</vt:lpstr>
      <vt:lpstr>RANGE_LOOKUP_COUNTY_AS</vt:lpstr>
      <vt:lpstr>RANGE_LOOKUP_COUNTY_AZ</vt:lpstr>
      <vt:lpstr>RANGE_LOOKUP_COUNTY_CA</vt:lpstr>
      <vt:lpstr>RANGE_LOOKUP_COUNTY_CO</vt:lpstr>
      <vt:lpstr>RANGE_LOOKUP_COUNTY_CT</vt:lpstr>
      <vt:lpstr>RANGE_LOOKUP_COUNTY_DC</vt:lpstr>
      <vt:lpstr>RANGE_LOOKUP_COUNTY_DE</vt:lpstr>
      <vt:lpstr>RANGE_LOOKUP_COUNTY_FL</vt:lpstr>
      <vt:lpstr>RANGE_LOOKUP_COUNTY_GA</vt:lpstr>
      <vt:lpstr>RANGE_LOOKUP_COUNTY_GU</vt:lpstr>
      <vt:lpstr>RANGE_LOOKUP_COUNTY_HI</vt:lpstr>
      <vt:lpstr>RANGE_LOOKUP_COUNTY_IA</vt:lpstr>
      <vt:lpstr>RANGE_LOOKUP_COUNTY_ID</vt:lpstr>
      <vt:lpstr>RANGE_LOOKUP_COUNTY_IL</vt:lpstr>
      <vt:lpstr>RANGE_LOOKUP_COUNTY_IN</vt:lpstr>
      <vt:lpstr>RANGE_LOOKUP_COUNTY_KS</vt:lpstr>
      <vt:lpstr>RANGE_LOOKUP_COUNTY_KY</vt:lpstr>
      <vt:lpstr>RANGE_LOOKUP_COUNTY_LA</vt:lpstr>
      <vt:lpstr>RANGE_LOOKUP_COUNTY_MA</vt:lpstr>
      <vt:lpstr>RANGE_LOOKUP_COUNTY_MD</vt:lpstr>
      <vt:lpstr>RANGE_LOOKUP_COUNTY_ME</vt:lpstr>
      <vt:lpstr>RANGE_LOOKUP_COUNTY_MI</vt:lpstr>
      <vt:lpstr>RANGE_LOOKUP_COUNTY_MN</vt:lpstr>
      <vt:lpstr>RANGE_LOOKUP_COUNTY_MO</vt:lpstr>
      <vt:lpstr>RANGE_LOOKUP_COUNTY_MP</vt:lpstr>
      <vt:lpstr>RANGE_LOOKUP_COUNTY_MS</vt:lpstr>
      <vt:lpstr>RANGE_LOOKUP_COUNTY_MT</vt:lpstr>
      <vt:lpstr>RANGE_LOOKUP_COUNTY_NC</vt:lpstr>
      <vt:lpstr>RANGE_LOOKUP_COUNTY_ND</vt:lpstr>
      <vt:lpstr>RANGE_LOOKUP_COUNTY_NE</vt:lpstr>
      <vt:lpstr>RANGE_LOOKUP_COUNTY_NH</vt:lpstr>
      <vt:lpstr>RANGE_LOOKUP_COUNTY_NJ</vt:lpstr>
      <vt:lpstr>RANGE_LOOKUP_COUNTY_NM</vt:lpstr>
      <vt:lpstr>RANGE_LOOKUP_COUNTY_NV</vt:lpstr>
      <vt:lpstr>RANGE_LOOKUP_COUNTY_NY</vt:lpstr>
      <vt:lpstr>RANGE_LOOKUP_COUNTY_OH</vt:lpstr>
      <vt:lpstr>RANGE_LOOKUP_COUNTY_OK</vt:lpstr>
      <vt:lpstr>RANGE_LOOKUP_COUNTY_OR</vt:lpstr>
      <vt:lpstr>RANGE_LOOKUP_COUNTY_PA</vt:lpstr>
      <vt:lpstr>RANGE_LOOKUP_COUNTY_PLACEHOLDER</vt:lpstr>
      <vt:lpstr>RANGE_LOOKUP_COUNTY_PR</vt:lpstr>
      <vt:lpstr>RANGE_LOOKUP_COUNTY_RI</vt:lpstr>
      <vt:lpstr>RANGE_LOOKUP_COUNTY_SC</vt:lpstr>
      <vt:lpstr>RANGE_LOOKUP_COUNTY_SD</vt:lpstr>
      <vt:lpstr>RANGE_LOOKUP_COUNTY_TN</vt:lpstr>
      <vt:lpstr>RANGE_LOOKUP_COUNTY_TX</vt:lpstr>
      <vt:lpstr>RANGE_LOOKUP_COUNTY_UT</vt:lpstr>
      <vt:lpstr>RANGE_LOOKUP_COUNTY_VA</vt:lpstr>
      <vt:lpstr>RANGE_LOOKUP_COUNTY_VI</vt:lpstr>
      <vt:lpstr>RANGE_LOOKUP_COUNTY_VT</vt:lpstr>
      <vt:lpstr>RANGE_LOOKUP_COUNTY_WA</vt:lpstr>
      <vt:lpstr>RANGE_LOOKUP_COUNTY_WI</vt:lpstr>
      <vt:lpstr>RANGE_LOOKUP_COUNTY_WV</vt:lpstr>
      <vt:lpstr>RANGE_LOOKUP_COUNTY_WY</vt:lpstr>
      <vt:lpstr>RANGE_LOOKUP_LOANPURPOSE</vt:lpstr>
      <vt:lpstr>RANGE_LOOKUP_LOANPURPOSE_BDA</vt:lpstr>
      <vt:lpstr>RANGE_LOOKUP_LOANPURPOSE_CDA</vt:lpstr>
      <vt:lpstr>RANGE_LOOKUP_LOANPURPOSE_IDA</vt:lpstr>
      <vt:lpstr>RANGE_LOOKUP_LOANPURPOSE_TDA</vt:lpstr>
      <vt:lpstr>RANGE_LOOKUP_LOANSEC_TYPE</vt:lpstr>
      <vt:lpstr>RANGE_LOOKUP_PROGRAM_CODE</vt:lpstr>
      <vt:lpstr>RANGE_LOOKUP_PROGRAM_DESCRIPTIONS</vt:lpstr>
      <vt:lpstr>RANGE_LOOKUP_PROGRAM_SHORTNAMES</vt:lpstr>
      <vt:lpstr>RANGE_LOOKUP_PROPERTYTYPE</vt:lpstr>
      <vt:lpstr>RANGE_LOOKUP_STATE_ALLSTATES</vt:lpstr>
      <vt:lpstr>RANGE_LOOKUP_YESNO</vt:lpstr>
      <vt:lpstr>RANGE_LOOKUP_YESNONA</vt:lpstr>
      <vt:lpstr>APP_UNIFIED!TARGET_TOP</vt:lpstr>
      <vt:lpstr>CERT_BDA!TARGET_TOP</vt:lpstr>
      <vt:lpstr>CERT_CDA!TARGET_TOP</vt:lpstr>
      <vt:lpstr>CERT_IDA!TARGET_TOP</vt:lpstr>
      <vt:lpstr>CERT_TDA!TARGET_TOP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LeSauvage</dc:creator>
  <cp:lastModifiedBy>o-lesauv</cp:lastModifiedBy>
  <cp:lastPrinted>2020-12-09T21:41:55Z</cp:lastPrinted>
  <dcterms:created xsi:type="dcterms:W3CDTF">2015-06-05T18:17:20Z</dcterms:created>
  <dcterms:modified xsi:type="dcterms:W3CDTF">2023-07-06T17:14:39Z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{425CE45D-ED03-434B-87E1-900825E9E753}</vt:lpwstr>
  </property>
</Properties>
</file>