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E37938FE-81A5-4788-B71F-44B15E780BB0}"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Health" sheetId="7" r:id="rId4"/>
    <sheet name="Mortgage Related Assets % Test" sheetId="9"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4">#REF!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Test'!$B$2:$L$23</definedName>
    <definedName name="_xlnm.Print_Area" localSheetId="3">'Revenue Metrics Test - Health'!$B$1:$D$61</definedName>
    <definedName name="_xlnm.Print_Area" localSheetId="1">Stock!$B$1:$K$40</definedName>
    <definedName name="QAtt8Count" localSheetId="4">#REF!</definedName>
    <definedName name="QAtt8Count" localSheetId="1">Stock!#REF!</definedName>
    <definedName name="QAtt8Count">#REF!</definedName>
    <definedName name="QAtt8DataPos" localSheetId="4">#REF!</definedName>
    <definedName name="QAtt8DataPos" localSheetId="1">Stock!#REF!</definedName>
    <definedName name="QAtt8DataPos">#REF!</definedName>
    <definedName name="QAtt8Dates" localSheetId="4">#REF!</definedName>
    <definedName name="QAtt8Dates" localSheetId="1">Stock!#REF!</definedName>
    <definedName name="QAtt8Dates">#REF!</definedName>
    <definedName name="QAtt8Left" localSheetId="4">#REF!</definedName>
    <definedName name="QAtt8Left" localSheetId="1">Stock!#REF!</definedName>
    <definedName name="QAtt8Left">#REF!</definedName>
    <definedName name="QAtt8Percent" localSheetId="4">#REF!</definedName>
    <definedName name="QAtt8Percent" localSheetId="1">Stock!#REF!</definedName>
    <definedName name="QAtt8Percent">#REF!</definedName>
    <definedName name="QAtt8PrCh" localSheetId="4">#REF!</definedName>
    <definedName name="QAtt8PrCh" localSheetId="1">Stock!#REF!</definedName>
    <definedName name="QAtt8PrCh">#REF!</definedName>
    <definedName name="QAtt8ToFind" localSheetId="4">#REF!</definedName>
    <definedName name="QAtt8ToFind" localSheetId="1">Stock!#REF!</definedName>
    <definedName name="QAtt8ToFind">#REF!</definedName>
    <definedName name="QDaisyChain" localSheetId="4">#REF!</definedName>
    <definedName name="QDaisyChain">#REF!</definedName>
    <definedName name="QMakesCount" localSheetId="4">[1]Makes!#REF!</definedName>
    <definedName name="QMakesCount">Makes!#REF!</definedName>
    <definedName name="QMakesDataPos" localSheetId="4">[1]Makes!#REF!</definedName>
    <definedName name="QMakesDataPos">Makes!#REF!</definedName>
    <definedName name="QMakesLeft" localSheetId="4">[1]Makes!#REF!</definedName>
    <definedName name="QMakesLeft">Makes!#REF!</definedName>
    <definedName name="QMakesPercent" localSheetId="4">[1]Makes!#REF!</definedName>
    <definedName name="QMakesPercent">Makes!#REF!</definedName>
    <definedName name="QMakesPrCh" localSheetId="4">[1]Makes!#REF!</definedName>
    <definedName name="QMakesPrCh">Makes!#REF!</definedName>
    <definedName name="QMakesToFind" localSheetId="4">[1]Makes!#REF!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9" l="1"/>
  <c r="J23" i="9" s="1"/>
  <c r="K23" i="9" s="1"/>
  <c r="I38" i="5" l="1"/>
  <c r="I36" i="5"/>
  <c r="C24" i="7" l="1"/>
  <c r="C15" i="7"/>
  <c r="C26" i="7" l="1"/>
  <c r="J25" i="5" l="1"/>
  <c r="C33" i="6" l="1"/>
  <c r="C27" i="7"/>
  <c r="J24" i="1"/>
  <c r="C38" i="5" l="1"/>
  <c r="E9" i="5" l="1"/>
  <c r="E11" i="5"/>
  <c r="J11" i="5"/>
  <c r="J26" i="5"/>
  <c r="J25" i="1"/>
  <c r="J27" i="5" l="1"/>
  <c r="J28" i="5" s="1"/>
</calcChain>
</file>

<file path=xl/sharedStrings.xml><?xml version="1.0" encoding="utf-8"?>
<sst xmlns="http://schemas.openxmlformats.org/spreadsheetml/2006/main" count="153" uniqueCount="117">
  <si>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</si>
  <si>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</si>
  <si>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</si>
  <si>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</si>
  <si>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</si>
  <si>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</si>
  <si>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</si>
  <si>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</si>
  <si>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</si>
  <si>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</si>
  <si>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</si>
  <si>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</si>
  <si>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</si>
  <si>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</si>
  <si>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</si>
  <si>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</si>
  <si>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</si>
  <si>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</si>
  <si>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</si>
  <si>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</si>
  <si>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</si>
  <si>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</si>
  <si>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</si>
  <si>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</si>
  <si>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</si>
  <si>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</si>
  <si>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</si>
  <si>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</si>
  <si>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</si>
  <si>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</si>
  <si>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</si>
  <si>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</si>
  <si>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</si>
  <si>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</si>
  <si>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</si>
  <si>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</si>
  <si>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</si>
  <si>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</si>
  <si>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</si>
  <si>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</si>
  <si>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</si>
  <si>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</si>
  <si>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For additional membership requirements, please contact a Calling Officer at (212) 441-6700 or 
the Membership Team at (212) 441-6787 or via E-Mail at  Alexies.Sornoza@fhlbny.com or Sonia.Soto@fhlbny.com</t>
  </si>
  <si>
    <t xml:space="preserve">If you have any questions, please contact a Calling Officer at (212) 441-6700 or the Membership Team at (212) 441-6787. or    </t>
  </si>
  <si>
    <t>via E-Mail at  Alexies.Sornoza@fhlbny.com or Sonia.Soto@fhlbny.com</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</si>
  <si>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</si>
  <si>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</si>
  <si>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</si>
  <si>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</si>
  <si>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</si>
  <si>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</si>
  <si>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</si>
  <si>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</si>
  <si>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</si>
  <si>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 xml:space="preserve">Title:          </t>
  </si>
  <si>
    <t xml:space="preserve">Date:         </t>
  </si>
  <si>
    <t>101 Park Avenue – 7th Floor</t>
  </si>
  <si>
    <t>Insurance Company Quarterly Certification</t>
  </si>
  <si>
    <t>1.     FHLBNY</t>
  </si>
  <si>
    <t>3.     Total</t>
  </si>
  <si>
    <t>-</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</si>
  <si>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</si>
  <si>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</si>
  <si>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</si>
  <si>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</si>
  <si>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</si>
  <si>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</si>
  <si>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</si>
  <si>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</si>
  <si>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</si>
  <si>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</si>
  <si>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</si>
  <si>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</si>
  <si>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 xml:space="preserve">Revenue Metric Ratio (minimum is 50% or greater): </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</si>
  <si>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</si>
  <si>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</si>
  <si>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</si>
  <si>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</si>
  <si>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</si>
  <si>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Re:</t>
    </r>
    <r>
      <rPr>
        <b/>
        <sz val="10"/>
        <rFont val="Arial"/>
        <family val="2"/>
      </rPr>
      <t xml:space="preserve"> </t>
    </r>
    <r>
      <rPr>
        <b/>
        <sz val="10"/>
        <color rgb="FF0070C0"/>
        <rFont val="Arial"/>
        <family val="2"/>
      </rPr>
      <t>Insert Member Name</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</si>
  <si>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</si>
  <si>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$XXXXX</t>
    </r>
    <r>
      <rPr>
        <sz val="10"/>
        <color theme="1"/>
        <rFont val="Arial"/>
        <family val="2"/>
      </rPr>
      <t>.</t>
    </r>
  </si>
  <si>
    <r>
      <rPr>
        <b/>
        <sz val="10"/>
        <color rgb="FF0070C0"/>
        <rFont val="Arial"/>
        <family val="2"/>
      </rPr>
      <t>[Name of member]</t>
    </r>
    <r>
      <rPr>
        <sz val="10"/>
        <color theme="1"/>
        <rFont val="Arial"/>
        <family val="2"/>
      </rPr>
      <t xml:space="preserve">’s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</si>
  <si>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</si>
  <si>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</si>
  <si>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t>Health Insurance Company Applicant Revenue Metrics Test</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</si>
  <si>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The insurance company member will receive notification if it no longer qualifies as an insurance company (as defined above) and/or fails to satisfy the Revenue Test for three (3) consecutive years.  In such event, the FHLBNY may, in its sole discretion, either (a) provide such member with an opportunity to remediate while continuing its membership (such remediation shall not be deemed a waiver of the FHLBNY’s right to terminate membership), or (b) terminate its membership with the FHLBNY, which termination would be effective immediately with all outstanding obligations to the FHLBNY satisfied as of such termination date. If the FHLBNY can substantiate a reason for the insurance company member’s failure to satisfy the Revenue Test for three (3) consecutive years, then the FHLBNY may, in its sole discretion, permit the member to remediate by allowing continuation of membership with the FHLBNY while such member works towards satisfying the Revenue Test. </t>
    </r>
  </si>
  <si>
    <t>Numerator line items (Health Insurance Companies)</t>
  </si>
  <si>
    <t>Denominator line items (Health Insurance Companies)</t>
  </si>
  <si>
    <t>Direct Premiums Written</t>
  </si>
  <si>
    <t>+ Reinsurance Assumed Premiums Written</t>
  </si>
  <si>
    <t>+ Net Investment Income Earned</t>
  </si>
  <si>
    <t>+ Net Realized Capital Gains/Losses Less Taxes</t>
  </si>
  <si>
    <t>+ Other Income</t>
  </si>
  <si>
    <t xml:space="preserve">Does your institution comply with the definition below [Yes/No]? </t>
  </si>
  <si>
    <t>Member Name:</t>
  </si>
  <si>
    <t>Quarter End Period as of Date:</t>
  </si>
  <si>
    <t>(Please Complete Items Below And Copy On To Your Institution's Letterhead)</t>
  </si>
  <si>
    <t>12/2022</t>
  </si>
  <si>
    <t>Insurance Company Applicant Mortgage Related Assets Test Requirement</t>
  </si>
  <si>
    <r>
      <rPr>
        <b/>
        <u/>
        <sz val="10"/>
        <rFont val="Arial"/>
        <family val="2"/>
      </rPr>
      <t>Note</t>
    </r>
    <r>
      <rPr>
        <b/>
        <sz val="10"/>
        <rFont val="Arial"/>
        <family val="2"/>
      </rPr>
      <t>: Minimum requirement ratio is 5% or greater</t>
    </r>
  </si>
  <si>
    <t xml:space="preserve">Insert Member Name: </t>
  </si>
  <si>
    <t>Insert Quarter End Period as of Date:</t>
  </si>
  <si>
    <t>State Housing Agency Bonds</t>
  </si>
  <si>
    <t xml:space="preserve">GSE Debt </t>
  </si>
  <si>
    <t>Multifamily Portion of Commercial Mortgage-Backed Securities</t>
  </si>
  <si>
    <t>Private Label/Company issued securities with residential mortgages as collateral</t>
  </si>
  <si>
    <t>GSE equity securities</t>
  </si>
  <si>
    <t>Housing tax credit (equity or mortgages)</t>
  </si>
  <si>
    <t>Residential real estate joint ventures, equity in residential and multifamily properties</t>
  </si>
  <si>
    <t>Mortgage Related Assets as a Percent of Net Admitted Assets (excluding Separate and Segregated Accounts)</t>
  </si>
  <si>
    <t>5% or greater</t>
  </si>
  <si>
    <r>
      <rPr>
        <b/>
        <u/>
        <sz val="11"/>
        <rFont val="Arial"/>
        <family val="2"/>
      </rPr>
      <t>Note</t>
    </r>
    <r>
      <rPr>
        <b/>
        <sz val="11"/>
        <rFont val="Arial"/>
        <family val="2"/>
      </rPr>
      <t>: This test requirement is separate and apart from the membership capital stock purchase requirement.</t>
    </r>
  </si>
  <si>
    <t>Signed By: ________________________________________________</t>
  </si>
  <si>
    <t>Signed By: ____________________________________________</t>
  </si>
  <si>
    <t xml:space="preserve">Title:  </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</si>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</sst>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s>
  <fonts count="34"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u/>
      <sz val="10"/>
      <name val="Arial"/>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s>
  <cellStyleXfs count="3">
    <xf numFmtId="0" fontId="0" fillId="0" borderId="0"/>
    <xf numFmtId="0" fontId="1" fillId="0" borderId="0"/>
    <xf numFmtId="9" fontId="1" fillId="0" borderId="0" applyFont="0" applyFill="0" applyBorder="0" applyAlignment="0" applyProtection="0"/>
  </cellStyleXfs>
  <cellXfs count="261">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0" fontId="6" fillId="2" borderId="0" xfId="0" applyFont="1" applyFill="1" applyBorder="1" applyAlignment="1" applyProtection="1">
      <alignment horizontal="left"/>
    </xf>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0" fillId="0" borderId="0" xfId="0" applyBorder="1" applyAlignment="1" applyProtection="1"/>
    <xf numFmtId="0" fontId="9" fillId="4" borderId="0" xfId="0" applyFont="1" applyFill="1" applyBorder="1" applyAlignment="1">
      <alignment horizontal="left" wrapText="1"/>
    </xf>
    <xf numFmtId="0" fontId="6" fillId="0" borderId="0" xfId="0" applyFont="1"/>
    <xf numFmtId="0" fontId="8" fillId="2" borderId="0" xfId="0" applyFont="1" applyFill="1" applyBorder="1" applyAlignment="1" applyProtection="1">
      <alignment horizontal="left"/>
    </xf>
    <xf numFmtId="0" fontId="3" fillId="0" borderId="0" xfId="0" applyFont="1" applyAlignment="1" applyProtection="1"/>
    <xf numFmtId="0" fontId="6" fillId="2" borderId="0" xfId="0" applyFont="1" applyFill="1" applyBorder="1" applyAlignment="1" applyProtection="1">
      <alignment horizontal="left"/>
    </xf>
    <xf numFmtId="0" fontId="0" fillId="0" borderId="0" xfId="0" applyAlignment="1" applyProtection="1"/>
    <xf numFmtId="0" fontId="6" fillId="0" borderId="0" xfId="0" applyFont="1" applyAlignment="1">
      <alignment vertical="center"/>
    </xf>
    <xf numFmtId="0" fontId="3" fillId="0" borderId="0" xfId="0" applyFont="1"/>
    <xf numFmtId="0" fontId="3" fillId="0" borderId="0" xfId="0" applyFont="1" applyAlignment="1"/>
    <xf numFmtId="0" fontId="14" fillId="0" borderId="0" xfId="0" applyFont="1" applyAlignment="1">
      <alignment vertical="center"/>
    </xf>
    <xf numFmtId="0" fontId="14" fillId="0" borderId="0" xfId="0" applyFont="1"/>
    <xf numFmtId="0" fontId="14" fillId="0" borderId="0" xfId="0" applyFont="1" applyAlignment="1">
      <alignment horizontal="justify" vertical="center"/>
    </xf>
    <xf numFmtId="0" fontId="13" fillId="0" borderId="0" xfId="0" applyFont="1" applyAlignment="1">
      <alignment horizontal="left" vertical="center"/>
    </xf>
    <xf numFmtId="0" fontId="14" fillId="0" borderId="0" xfId="0" applyFont="1" applyAlignment="1">
      <alignment horizontal="center"/>
    </xf>
    <xf numFmtId="0" fontId="22" fillId="0" borderId="0" xfId="0" applyFont="1"/>
    <xf numFmtId="0" fontId="15" fillId="0" borderId="0" xfId="0" applyFont="1"/>
    <xf numFmtId="0" fontId="17" fillId="0" borderId="0" xfId="0" applyFont="1"/>
    <xf numFmtId="0" fontId="1" fillId="0" borderId="0" xfId="0" applyFont="1" applyAlignment="1">
      <alignment horizontal="center"/>
    </xf>
    <xf numFmtId="0" fontId="29" fillId="0" borderId="0" xfId="0" applyFont="1"/>
    <xf numFmtId="0" fontId="1" fillId="0" borderId="0" xfId="0" quotePrefix="1" applyFont="1"/>
    <xf numFmtId="42" fontId="3" fillId="9" borderId="14" xfId="0" applyNumberFormat="1" applyFont="1" applyFill="1" applyBorder="1" applyAlignment="1">
      <alignment horizontal="right"/>
    </xf>
    <xf numFmtId="0" fontId="28" fillId="0" borderId="0" xfId="0" applyFont="1" applyAlignment="1">
      <alignment horizontal="right" wrapText="1"/>
    </xf>
    <xf numFmtId="42" fontId="1" fillId="8" borderId="25" xfId="0" applyNumberFormat="1" applyFont="1" applyFill="1" applyBorder="1" applyAlignment="1">
      <alignment horizontal="right"/>
    </xf>
    <xf numFmtId="42" fontId="1" fillId="8" borderId="24" xfId="0" applyNumberFormat="1" applyFont="1" applyFill="1" applyBorder="1" applyAlignment="1">
      <alignment horizontal="right"/>
    </xf>
    <xf numFmtId="42" fontId="1" fillId="8" borderId="26" xfId="0" applyNumberFormat="1" applyFont="1" applyFill="1" applyBorder="1" applyAlignment="1">
      <alignment horizontal="right"/>
    </xf>
    <xf numFmtId="10" fontId="3" fillId="9" borderId="27" xfId="0" applyNumberFormat="1" applyFont="1" applyFill="1" applyBorder="1" applyAlignment="1">
      <alignment horizontal="right"/>
    </xf>
    <xf numFmtId="0" fontId="1" fillId="0" borderId="0" xfId="0" applyFont="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27" fillId="7" borderId="15" xfId="0" applyFont="1" applyFill="1" applyBorder="1" applyAlignment="1">
      <alignment vertical="center"/>
    </xf>
    <xf numFmtId="0" fontId="27" fillId="7" borderId="21" xfId="0" applyFont="1" applyFill="1" applyBorder="1" applyAlignment="1">
      <alignment vertical="center"/>
    </xf>
    <xf numFmtId="0" fontId="27" fillId="7" borderId="20" xfId="0" applyFont="1" applyFill="1" applyBorder="1" applyAlignment="1">
      <alignment vertical="center"/>
    </xf>
    <xf numFmtId="0" fontId="1" fillId="4" borderId="23" xfId="0" applyFont="1" applyFill="1" applyBorder="1" applyAlignment="1">
      <alignment horizontal="left" vertical="top" wrapText="1"/>
    </xf>
    <xf numFmtId="10" fontId="26" fillId="10" borderId="4" xfId="0" applyNumberFormat="1" applyFont="1" applyFill="1" applyBorder="1"/>
    <xf numFmtId="0" fontId="26" fillId="10" borderId="4" xfId="0" applyFont="1" applyFill="1" applyBorder="1"/>
    <xf numFmtId="42" fontId="12" fillId="10" borderId="19" xfId="0" applyNumberFormat="1" applyFont="1" applyFill="1" applyBorder="1" applyAlignment="1">
      <alignment horizontal="right"/>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42" fontId="12" fillId="10" borderId="17" xfId="0" applyNumberFormat="1" applyFont="1" applyFill="1" applyBorder="1" applyAlignment="1">
      <alignment horizontal="right"/>
    </xf>
    <xf numFmtId="0" fontId="3" fillId="0" borderId="0" xfId="0" applyFont="1" applyAlignment="1">
      <alignment horizontal="right" vertical="center"/>
    </xf>
    <xf numFmtId="0" fontId="3" fillId="0" borderId="0" xfId="0" applyFont="1" applyAlignment="1">
      <alignment horizontal="left" vertical="center"/>
    </xf>
    <xf numFmtId="0" fontId="30" fillId="0" borderId="0" xfId="0" applyFont="1"/>
    <xf numFmtId="0" fontId="6" fillId="8" borderId="0" xfId="0" applyFont="1" applyFill="1" applyAlignment="1">
      <alignment horizontal="left" vertical="top" wrapText="1"/>
    </xf>
    <xf numFmtId="0" fontId="32" fillId="8" borderId="0" xfId="0" applyFont="1" applyFill="1" applyAlignment="1">
      <alignment vertical="top" wrapText="1"/>
    </xf>
    <xf numFmtId="0" fontId="3" fillId="0" borderId="0" xfId="0" applyFont="1" applyAlignment="1">
      <alignment horizontal="left"/>
    </xf>
    <xf numFmtId="0" fontId="3" fillId="0" borderId="0" xfId="0" applyFont="1" applyAlignment="1">
      <alignment horizontal="center" vertical="center" wrapText="1"/>
    </xf>
    <xf numFmtId="0" fontId="8" fillId="0" borderId="0" xfId="0" applyFont="1" applyAlignment="1">
      <alignment horizontal="center"/>
    </xf>
    <xf numFmtId="0" fontId="24" fillId="0" borderId="0" xfId="0" applyFont="1" applyAlignment="1">
      <alignment wrapText="1"/>
    </xf>
    <xf numFmtId="0" fontId="1" fillId="0" borderId="0" xfId="0" quotePrefix="1" applyFont="1" applyAlignment="1"/>
    <xf numFmtId="17" fontId="33" fillId="0" borderId="0" xfId="0" quotePrefix="1" applyNumberFormat="1" applyFont="1" applyAlignment="1">
      <alignment horizontal="right" vertical="center" readingOrder="1"/>
    </xf>
    <xf numFmtId="0" fontId="1" fillId="0" borderId="0" xfId="1"/>
    <xf numFmtId="0" fontId="23" fillId="0" borderId="0" xfId="1" applyFont="1"/>
    <xf numFmtId="0" fontId="16" fillId="0" borderId="0" xfId="1" applyFont="1"/>
    <xf numFmtId="0" fontId="33" fillId="0" borderId="0" xfId="1" quotePrefix="1" applyFont="1" applyAlignment="1">
      <alignment horizontal="right" vertical="center" readingOrder="1"/>
    </xf>
    <xf numFmtId="0" fontId="26" fillId="0" borderId="0" xfId="1" applyFont="1" applyAlignment="1">
      <alignment horizontal="left" vertical="center"/>
    </xf>
    <xf numFmtId="0" fontId="3" fillId="0" borderId="0" xfId="1" applyFont="1" applyAlignment="1">
      <alignment horizontal="left" wrapText="1"/>
    </xf>
    <xf numFmtId="0" fontId="18" fillId="0" borderId="0" xfId="1" applyFont="1" applyAlignment="1">
      <alignment horizontal="left" vertical="center" readingOrder="1"/>
    </xf>
    <xf numFmtId="0" fontId="25" fillId="0" borderId="0" xfId="1" applyFont="1"/>
    <xf numFmtId="0" fontId="1" fillId="0" borderId="0" xfId="1" applyAlignment="1">
      <alignment horizontal="left" vertical="top"/>
    </xf>
    <xf numFmtId="0" fontId="14" fillId="0" borderId="0" xfId="1" applyFont="1" applyAlignment="1">
      <alignment horizontal="left" vertical="top"/>
    </xf>
    <xf numFmtId="0" fontId="20" fillId="0" borderId="0" xfId="1" applyFont="1" applyAlignment="1">
      <alignment horizontal="left" vertical="center" indent="6" readingOrder="1"/>
    </xf>
    <xf numFmtId="0" fontId="12" fillId="0" borderId="0" xfId="1" applyFont="1"/>
    <xf numFmtId="0" fontId="3" fillId="9" borderId="15" xfId="1" applyFont="1" applyFill="1" applyBorder="1" applyAlignment="1">
      <alignment horizontal="center"/>
    </xf>
    <xf numFmtId="0" fontId="3" fillId="11" borderId="28" xfId="1" applyFont="1" applyFill="1" applyBorder="1" applyAlignment="1">
      <alignment horizontal="center"/>
    </xf>
    <xf numFmtId="0" fontId="3" fillId="11" borderId="0" xfId="1" applyFont="1" applyFill="1" applyAlignment="1">
      <alignment horizontal="center"/>
    </xf>
    <xf numFmtId="5" fontId="29" fillId="8" borderId="15" xfId="1" applyNumberFormat="1" applyFont="1" applyFill="1" applyBorder="1" applyAlignment="1">
      <alignment horizontal="right"/>
    </xf>
    <xf numFmtId="0" fontId="21" fillId="0" borderId="0" xfId="1" applyFont="1" applyAlignment="1">
      <alignment horizontal="left" vertical="center" indent="4" readingOrder="1"/>
    </xf>
    <xf numFmtId="5" fontId="29" fillId="8" borderId="20" xfId="1" applyNumberFormat="1" applyFont="1" applyFill="1" applyBorder="1" applyAlignment="1">
      <alignment horizontal="right"/>
    </xf>
    <xf numFmtId="0" fontId="25" fillId="8" borderId="18" xfId="1" applyFont="1" applyFill="1" applyBorder="1" applyAlignment="1">
      <alignment horizontal="left"/>
    </xf>
    <xf numFmtId="0" fontId="25" fillId="8" borderId="22" xfId="1" applyFont="1" applyFill="1" applyBorder="1" applyAlignment="1">
      <alignment horizontal="left"/>
    </xf>
    <xf numFmtId="0" fontId="25" fillId="8" borderId="19" xfId="1" applyFont="1" applyFill="1" applyBorder="1" applyAlignment="1">
      <alignment horizontal="left"/>
    </xf>
    <xf numFmtId="5" fontId="26" fillId="9" borderId="15" xfId="1" applyNumberFormat="1" applyFont="1" applyFill="1" applyBorder="1" applyAlignment="1">
      <alignment horizontal="right"/>
    </xf>
    <xf numFmtId="0" fontId="28" fillId="0" borderId="0" xfId="1" applyFont="1" applyAlignment="1">
      <alignment horizontal="center" wrapText="1"/>
    </xf>
    <xf numFmtId="0" fontId="3" fillId="0" borderId="0" xfId="1" applyFont="1" applyAlignment="1">
      <alignment horizontal="center"/>
    </xf>
    <xf numFmtId="37" fontId="12" fillId="0" borderId="0" xfId="1" applyNumberFormat="1" applyFont="1"/>
    <xf numFmtId="0" fontId="3" fillId="0" borderId="0" xfId="1" applyFont="1"/>
    <xf numFmtId="168" fontId="26" fillId="9" borderId="15" xfId="2" applyNumberFormat="1" applyFont="1" applyFill="1" applyBorder="1" applyAlignment="1">
      <alignment horizontal="right"/>
    </xf>
    <xf numFmtId="0" fontId="4" fillId="0" borderId="0" xfId="1" applyFont="1" applyAlignment="1">
      <alignment horizontal="left" vertical="center"/>
    </xf>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66" fontId="6" fillId="3" borderId="4" xfId="0" applyNumberFormat="1" applyFont="1" applyFill="1" applyBorder="1" applyAlignment="1" applyProtection="1">
      <alignment horizontal="left" indent="1"/>
      <protection locked="0"/>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0" borderId="0" xfId="0" applyNumberFormat="1" applyFont="1" applyBorder="1" applyAlignment="1"/>
    <xf numFmtId="0" fontId="6" fillId="2" borderId="0" xfId="0" applyFont="1" applyFill="1" applyBorder="1" applyAlignment="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6" fillId="4" borderId="0" xfId="0" applyNumberFormat="1" applyFont="1" applyFill="1" applyBorder="1" applyAlignment="1"/>
    <xf numFmtId="0" fontId="6" fillId="2" borderId="0" xfId="0" applyNumberFormat="1" applyFont="1" applyFill="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7" fillId="2"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6" fillId="2" borderId="6"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2" borderId="0" xfId="0" applyFont="1" applyFill="1" applyBorder="1" applyAlignment="1" applyProtection="1">
      <alignment horizontal="left"/>
    </xf>
    <xf numFmtId="0" fontId="0" fillId="0" borderId="0" xfId="0" applyAlignment="1" applyProtection="1"/>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6" xfId="0" applyFont="1" applyFill="1" applyBorder="1" applyAlignment="1">
      <alignment horizontal="left"/>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Fill="1" applyAlignment="1">
      <alignment vertical="center"/>
    </xf>
    <xf numFmtId="0" fontId="29" fillId="0" borderId="0" xfId="0" applyFont="1" applyAlignment="1">
      <alignment horizontal="left"/>
    </xf>
    <xf numFmtId="0" fontId="27" fillId="8" borderId="18" xfId="1" applyFont="1" applyFill="1" applyBorder="1" applyAlignment="1">
      <alignment horizontal="left" readingOrder="1"/>
    </xf>
    <xf numFmtId="0" fontId="27" fillId="8" borderId="22" xfId="1" applyFont="1" applyFill="1" applyBorder="1" applyAlignment="1">
      <alignment horizontal="left" readingOrder="1"/>
    </xf>
    <xf numFmtId="0" fontId="27" fillId="8" borderId="19" xfId="1" applyFont="1" applyFill="1" applyBorder="1" applyAlignment="1">
      <alignment horizontal="left" readingOrder="1"/>
    </xf>
    <xf numFmtId="0" fontId="26" fillId="0" borderId="0" xfId="1" applyFont="1" applyAlignment="1">
      <alignment horizontal="left" vertical="center"/>
    </xf>
    <xf numFmtId="0" fontId="29" fillId="0" borderId="0" xfId="1" applyFont="1" applyAlignment="1">
      <alignment horizontal="left"/>
    </xf>
    <xf numFmtId="0" fontId="26" fillId="9" borderId="18" xfId="1" applyFont="1" applyFill="1" applyBorder="1" applyAlignment="1">
      <alignment horizontal="left" vertical="center"/>
    </xf>
    <xf numFmtId="0" fontId="26" fillId="9" borderId="22" xfId="1" applyFont="1" applyFill="1" applyBorder="1" applyAlignment="1">
      <alignment horizontal="left" vertical="center"/>
    </xf>
    <xf numFmtId="0" fontId="26" fillId="9" borderId="19" xfId="1" applyFont="1" applyFill="1" applyBorder="1" applyAlignment="1">
      <alignment horizontal="left" vertical="center"/>
    </xf>
    <xf numFmtId="0" fontId="25" fillId="8" borderId="18" xfId="1" applyFont="1" applyFill="1" applyBorder="1" applyAlignment="1">
      <alignment horizontal="left" readingOrder="1"/>
    </xf>
    <xf numFmtId="0" fontId="25" fillId="8" borderId="22" xfId="1" applyFont="1" applyFill="1" applyBorder="1" applyAlignment="1">
      <alignment horizontal="left" readingOrder="1"/>
    </xf>
    <xf numFmtId="0" fontId="25" fillId="8" borderId="19" xfId="1" applyFont="1" applyFill="1" applyBorder="1" applyAlignment="1">
      <alignment horizontal="left" readingOrder="1"/>
    </xf>
    <xf numFmtId="0" fontId="25" fillId="8" borderId="18" xfId="1" applyFont="1" applyFill="1" applyBorder="1" applyAlignment="1">
      <alignment horizontal="left"/>
    </xf>
    <xf numFmtId="0" fontId="25" fillId="8" borderId="22" xfId="1" applyFont="1" applyFill="1" applyBorder="1" applyAlignment="1">
      <alignment horizontal="left"/>
    </xf>
    <xf numFmtId="0" fontId="25" fillId="8" borderId="19" xfId="1" applyFont="1" applyFill="1" applyBorder="1" applyAlignment="1">
      <alignment horizontal="left"/>
    </xf>
    <xf numFmtId="0" fontId="25" fillId="9" borderId="18" xfId="1" applyFont="1" applyFill="1" applyBorder="1" applyAlignment="1">
      <alignment horizontal="right"/>
    </xf>
    <xf numFmtId="0" fontId="25" fillId="9" borderId="22" xfId="1" applyFont="1" applyFill="1" applyBorder="1" applyAlignment="1">
      <alignment horizontal="right"/>
    </xf>
    <xf numFmtId="0" fontId="25" fillId="9" borderId="19" xfId="1" applyFont="1" applyFill="1" applyBorder="1" applyAlignment="1">
      <alignment horizontal="right"/>
    </xf>
    <xf numFmtId="0" fontId="27" fillId="8" borderId="18" xfId="1" applyFont="1" applyFill="1" applyBorder="1" applyAlignment="1">
      <alignment horizontal="left"/>
    </xf>
    <xf numFmtId="0" fontId="27" fillId="8" borderId="22" xfId="1" applyFont="1" applyFill="1" applyBorder="1" applyAlignment="1">
      <alignment horizontal="left"/>
    </xf>
    <xf numFmtId="0" fontId="27" fillId="8" borderId="19" xfId="1" applyFont="1" applyFill="1" applyBorder="1" applyAlignment="1">
      <alignment horizontal="left"/>
    </xf>
    <xf numFmtId="0" fontId="1" fillId="9" borderId="18" xfId="1" applyFill="1" applyBorder="1" applyAlignment="1">
      <alignment horizontal="left"/>
    </xf>
    <xf numFmtId="0" fontId="1" fillId="9" borderId="22" xfId="1" applyFill="1" applyBorder="1" applyAlignment="1">
      <alignment horizontal="left"/>
    </xf>
    <xf numFmtId="0" fontId="1" fillId="9" borderId="19" xfId="1" applyFill="1" applyBorder="1" applyAlignment="1">
      <alignment horizontal="left"/>
    </xf>
    <xf numFmtId="0" fontId="1" fillId="0" borderId="0" xfId="0" applyFont="1" applyAlignment="1">
      <alignment vertical="center"/>
    </xf>
  </cellXfs>
  <cellStyles count="3">
    <cellStyle name="Normal" xfId="0" builtinId="0"/>
    <cellStyle name="Normal 2" xfId="1" xr:uid="{6340793C-3948-49B0-8C56-B91B892C6FC3}"/>
    <cellStyle name="Percent 2" xfId="2" xr:uid="{99F6AED9-B6CC-4C24-A095-B3A3AD683CC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31</xdr:row>
      <xdr:rowOff>7620</xdr:rowOff>
    </xdr:from>
    <xdr:to>
      <xdr:col>3</xdr:col>
      <xdr:colOff>5372101</xdr:colOff>
      <xdr:row>59</xdr:row>
      <xdr:rowOff>68580</xdr:rowOff>
    </xdr:to>
    <xdr:grpSp>
      <xdr:nvGrpSpPr>
        <xdr:cNvPr id="9" name="Group 8">
          <a:extLst>
            <a:ext uri="{FF2B5EF4-FFF2-40B4-BE49-F238E27FC236}">
              <a16:creationId xmlns:a16="http://schemas.microsoft.com/office/drawing/2014/main" id="{D626E808-9302-4E08-A3F6-385F083ED75A}"/>
            </a:ext>
          </a:extLst>
        </xdr:cNvPr>
        <xdr:cNvGrpSpPr/>
      </xdr:nvGrpSpPr>
      <xdr:grpSpPr>
        <a:xfrm>
          <a:off x="514350" y="7722870"/>
          <a:ext cx="10182226" cy="4594860"/>
          <a:chOff x="533400" y="6972300"/>
          <a:chExt cx="9959341" cy="4754880"/>
        </a:xfrm>
      </xdr:grpSpPr>
      <xdr:grpSp>
        <xdr:nvGrpSpPr>
          <xdr:cNvPr id="8" name="Group 7">
            <a:extLst>
              <a:ext uri="{FF2B5EF4-FFF2-40B4-BE49-F238E27FC236}">
                <a16:creationId xmlns:a16="http://schemas.microsoft.com/office/drawing/2014/main" id="{396060FB-77E0-43DE-985A-267F9B5AB563}"/>
              </a:ext>
            </a:extLst>
          </xdr:cNvPr>
          <xdr:cNvGrpSpPr/>
        </xdr:nvGrpSpPr>
        <xdr:grpSpPr>
          <a:xfrm>
            <a:off x="548640" y="6979920"/>
            <a:ext cx="4069080" cy="3154680"/>
            <a:chOff x="563880" y="6957060"/>
            <a:chExt cx="4069080" cy="2689860"/>
          </a:xfrm>
        </xdr:grpSpPr>
        <xdr:pic>
          <xdr:nvPicPr>
            <xdr:cNvPr id="4" name="Picture 3">
              <a:extLst>
                <a:ext uri="{FF2B5EF4-FFF2-40B4-BE49-F238E27FC236}">
                  <a16:creationId xmlns:a16="http://schemas.microsoft.com/office/drawing/2014/main" id="{7611F4F3-40D0-4DA4-A9A1-9CDFEC50A131}"/>
                </a:ext>
              </a:extLst>
            </xdr:cNvPr>
            <xdr:cNvPicPr>
              <a:picLocks noChangeAspect="1"/>
            </xdr:cNvPicPr>
          </xdr:nvPicPr>
          <xdr:blipFill rotWithShape="1">
            <a:blip xmlns:r="http://schemas.openxmlformats.org/officeDocument/2006/relationships" r:embed="rId1"/>
            <a:srcRect l="808" t="13613" r="81839" b="24957"/>
            <a:stretch/>
          </xdr:blipFill>
          <xdr:spPr>
            <a:xfrm>
              <a:off x="563880" y="6957060"/>
              <a:ext cx="1638300" cy="2682240"/>
            </a:xfrm>
            <a:prstGeom prst="rect">
              <a:avLst/>
            </a:prstGeom>
          </xdr:spPr>
        </xdr:pic>
        <xdr:pic>
          <xdr:nvPicPr>
            <xdr:cNvPr id="5" name="Picture 4">
              <a:extLst>
                <a:ext uri="{FF2B5EF4-FFF2-40B4-BE49-F238E27FC236}">
                  <a16:creationId xmlns:a16="http://schemas.microsoft.com/office/drawing/2014/main" id="{5EC84812-2B0F-4903-937F-06156E39AE90}"/>
                </a:ext>
              </a:extLst>
            </xdr:cNvPr>
            <xdr:cNvPicPr>
              <a:picLocks noChangeAspect="1"/>
            </xdr:cNvPicPr>
          </xdr:nvPicPr>
          <xdr:blipFill rotWithShape="1">
            <a:blip xmlns:r="http://schemas.openxmlformats.org/officeDocument/2006/relationships" r:embed="rId1"/>
            <a:srcRect l="73933" t="13788" r="239" b="24782"/>
            <a:stretch/>
          </xdr:blipFill>
          <xdr:spPr>
            <a:xfrm>
              <a:off x="2194560" y="6964680"/>
              <a:ext cx="2438400" cy="2682240"/>
            </a:xfrm>
            <a:prstGeom prst="rect">
              <a:avLst/>
            </a:prstGeom>
          </xdr:spPr>
        </xdr:pic>
      </xdr:grpSp>
      <xdr:grpSp>
        <xdr:nvGrpSpPr>
          <xdr:cNvPr id="2" name="Group 1">
            <a:extLst>
              <a:ext uri="{FF2B5EF4-FFF2-40B4-BE49-F238E27FC236}">
                <a16:creationId xmlns:a16="http://schemas.microsoft.com/office/drawing/2014/main" id="{E99E4D64-0E32-4ED9-8649-0ABEB3409058}"/>
              </a:ext>
            </a:extLst>
          </xdr:cNvPr>
          <xdr:cNvGrpSpPr/>
        </xdr:nvGrpSpPr>
        <xdr:grpSpPr>
          <a:xfrm>
            <a:off x="6477001" y="6972300"/>
            <a:ext cx="4015740" cy="4754880"/>
            <a:chOff x="426721" y="11132820"/>
            <a:chExt cx="4015740" cy="4754880"/>
          </a:xfrm>
        </xdr:grpSpPr>
        <xdr:pic>
          <xdr:nvPicPr>
            <xdr:cNvPr id="3" name="Picture 2">
              <a:extLst>
                <a:ext uri="{FF2B5EF4-FFF2-40B4-BE49-F238E27FC236}">
                  <a16:creationId xmlns:a16="http://schemas.microsoft.com/office/drawing/2014/main" id="{C7E623D6-93B7-4FD1-A25F-11AE3BDEC9F7}"/>
                </a:ext>
              </a:extLst>
            </xdr:cNvPr>
            <xdr:cNvPicPr>
              <a:picLocks noChangeAspect="1"/>
            </xdr:cNvPicPr>
          </xdr:nvPicPr>
          <xdr:blipFill rotWithShape="1">
            <a:blip xmlns:r="http://schemas.openxmlformats.org/officeDocument/2006/relationships" r:embed="rId2"/>
            <a:srcRect t="14870" r="82384" b="-1"/>
            <a:stretch/>
          </xdr:blipFill>
          <xdr:spPr>
            <a:xfrm>
              <a:off x="426721" y="11132820"/>
              <a:ext cx="1661160" cy="4754880"/>
            </a:xfrm>
            <a:prstGeom prst="rect">
              <a:avLst/>
            </a:prstGeom>
          </xdr:spPr>
        </xdr:pic>
        <xdr:pic>
          <xdr:nvPicPr>
            <xdr:cNvPr id="6" name="Picture 5">
              <a:extLst>
                <a:ext uri="{FF2B5EF4-FFF2-40B4-BE49-F238E27FC236}">
                  <a16:creationId xmlns:a16="http://schemas.microsoft.com/office/drawing/2014/main" id="{9393A688-F164-4702-875C-7FD7F4C1ED84}"/>
                </a:ext>
              </a:extLst>
            </xdr:cNvPr>
            <xdr:cNvPicPr>
              <a:picLocks noChangeAspect="1"/>
            </xdr:cNvPicPr>
          </xdr:nvPicPr>
          <xdr:blipFill rotWithShape="1">
            <a:blip xmlns:r="http://schemas.openxmlformats.org/officeDocument/2006/relationships" r:embed="rId2"/>
            <a:srcRect l="74828" t="15006" r="283" b="275"/>
            <a:stretch/>
          </xdr:blipFill>
          <xdr:spPr>
            <a:xfrm>
              <a:off x="2095501" y="11132820"/>
              <a:ext cx="2346960" cy="4732020"/>
            </a:xfrm>
            <a:prstGeom prst="rect">
              <a:avLst/>
            </a:prstGeom>
          </xdr:spPr>
        </xdr:pic>
      </xdr:grpSp>
      <xdr:pic>
        <xdr:nvPicPr>
          <xdr:cNvPr id="7" name="Picture 6">
            <a:extLst>
              <a:ext uri="{FF2B5EF4-FFF2-40B4-BE49-F238E27FC236}">
                <a16:creationId xmlns:a16="http://schemas.microsoft.com/office/drawing/2014/main" id="{9CCF709D-53D3-4DEE-8920-22DDB99BB263}"/>
              </a:ext>
            </a:extLst>
          </xdr:cNvPr>
          <xdr:cNvPicPr>
            <a:picLocks noChangeAspect="1"/>
          </xdr:cNvPicPr>
        </xdr:nvPicPr>
        <xdr:blipFill>
          <a:blip xmlns:r="http://schemas.openxmlformats.org/officeDocument/2006/relationships" r:embed="rId3"/>
          <a:stretch>
            <a:fillRect/>
          </a:stretch>
        </xdr:blipFill>
        <xdr:spPr>
          <a:xfrm>
            <a:off x="533400" y="10210800"/>
            <a:ext cx="5935980" cy="67818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perty%20&amp;%20Casualty%20Insurance%20Companies_Eligibility%20Worksheets_HLB_009_Decembe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P &amp; C"/>
      <sheetName val="Mortgage Related Assets % Test "/>
      <sheetName val="QModu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J16" sqref="J16"/>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80" t="s">
        <v>9</v>
      </c>
      <c r="C6" s="180"/>
      <c r="D6" s="180"/>
      <c r="E6" s="180"/>
      <c r="F6" s="180"/>
      <c r="G6" s="180"/>
      <c r="H6" s="180"/>
      <c r="I6" s="180"/>
      <c r="J6" s="180"/>
      <c r="K6" s="31"/>
    </row>
    <row r="7" spans="1:12" ht="12.95" customHeight="1" x14ac:dyDescent="0.25">
      <c r="A7" s="39"/>
      <c r="B7" s="180" t="s">
        <v>33</v>
      </c>
      <c r="C7" s="180"/>
      <c r="D7" s="180"/>
      <c r="E7" s="180"/>
      <c r="F7" s="180"/>
      <c r="G7" s="180"/>
      <c r="H7" s="180"/>
      <c r="I7" s="180"/>
      <c r="J7" s="180"/>
      <c r="K7" s="31"/>
    </row>
    <row r="8" spans="1:12" ht="12.95" customHeight="1" x14ac:dyDescent="0.25">
      <c r="A8" s="39"/>
      <c r="B8" s="181" t="s">
        <v>10</v>
      </c>
      <c r="C8" s="181"/>
      <c r="D8" s="181"/>
      <c r="E8" s="181"/>
      <c r="F8" s="181"/>
      <c r="G8" s="182"/>
      <c r="H8" s="181"/>
      <c r="I8" s="181"/>
      <c r="J8" s="181"/>
      <c r="K8" s="31"/>
    </row>
    <row r="9" spans="1:12" ht="12.95" customHeight="1" x14ac:dyDescent="0.2">
      <c r="A9" s="39"/>
      <c r="B9" s="183"/>
      <c r="C9" s="184"/>
      <c r="D9" s="184"/>
      <c r="E9" s="184"/>
      <c r="F9" s="184"/>
      <c r="G9" s="184"/>
      <c r="H9" s="184"/>
      <c r="I9" s="184"/>
      <c r="J9" s="184"/>
      <c r="K9" s="31"/>
    </row>
    <row r="10" spans="1:12" ht="12.95" customHeight="1" x14ac:dyDescent="0.2">
      <c r="A10" s="39"/>
      <c r="B10" s="29" t="s">
        <v>0</v>
      </c>
      <c r="C10" s="29"/>
      <c r="D10" s="29"/>
      <c r="E10" s="185"/>
      <c r="F10" s="185"/>
      <c r="G10" s="185"/>
      <c r="H10" s="185"/>
      <c r="I10" s="185"/>
      <c r="J10" s="185"/>
      <c r="K10" s="31"/>
    </row>
    <row r="11" spans="1:12" s="3" customFormat="1" ht="12.95" customHeight="1" x14ac:dyDescent="0.2">
      <c r="A11" s="39"/>
      <c r="B11" s="156"/>
      <c r="C11" s="157"/>
      <c r="D11" s="157"/>
      <c r="E11" s="157"/>
      <c r="F11" s="157"/>
      <c r="G11" s="157"/>
      <c r="H11" s="157"/>
      <c r="I11" s="157"/>
      <c r="J11" s="157"/>
      <c r="K11" s="31"/>
    </row>
    <row r="12" spans="1:12" ht="12.95" customHeight="1" x14ac:dyDescent="0.2">
      <c r="A12" s="39"/>
      <c r="B12" s="170" t="s">
        <v>11</v>
      </c>
      <c r="C12" s="170"/>
      <c r="D12" s="170"/>
      <c r="E12" s="173"/>
      <c r="F12" s="173"/>
      <c r="G12" s="171" t="s">
        <v>8</v>
      </c>
      <c r="H12" s="172"/>
      <c r="I12" s="174"/>
      <c r="J12" s="174"/>
      <c r="K12" s="31"/>
    </row>
    <row r="13" spans="1:12" ht="12.95" customHeight="1" x14ac:dyDescent="0.2">
      <c r="A13" s="39"/>
      <c r="B13" s="175"/>
      <c r="C13" s="176"/>
      <c r="D13" s="176"/>
      <c r="E13" s="176"/>
      <c r="F13" s="176"/>
      <c r="G13" s="176"/>
      <c r="H13" s="176"/>
      <c r="I13" s="176"/>
      <c r="J13" s="176"/>
      <c r="K13" s="31"/>
    </row>
    <row r="14" spans="1:12" ht="12.95" customHeight="1" x14ac:dyDescent="0.2">
      <c r="A14" s="39"/>
      <c r="B14" s="178" t="s">
        <v>1</v>
      </c>
      <c r="C14" s="179"/>
      <c r="D14" s="179"/>
      <c r="E14" s="179"/>
      <c r="F14" s="179"/>
      <c r="G14" s="179"/>
      <c r="H14" s="179"/>
      <c r="I14" s="179"/>
      <c r="J14" s="179"/>
      <c r="K14" s="31"/>
    </row>
    <row r="15" spans="1:12" ht="12.75" customHeight="1" x14ac:dyDescent="0.2">
      <c r="A15" s="39"/>
      <c r="B15" s="177"/>
      <c r="C15" s="157"/>
      <c r="D15" s="157"/>
      <c r="E15" s="157"/>
      <c r="F15" s="157"/>
      <c r="G15" s="157"/>
      <c r="H15" s="157"/>
      <c r="I15" s="157"/>
      <c r="J15" s="157"/>
      <c r="K15" s="31"/>
    </row>
    <row r="16" spans="1:12" ht="14.1" customHeight="1" x14ac:dyDescent="0.2">
      <c r="A16" s="39"/>
      <c r="B16" s="158" t="s">
        <v>12</v>
      </c>
      <c r="C16" s="159"/>
      <c r="D16" s="159"/>
      <c r="E16" s="159"/>
      <c r="F16" s="159"/>
      <c r="G16" s="159"/>
      <c r="H16" s="159"/>
      <c r="I16" s="160"/>
      <c r="J16" s="14"/>
      <c r="K16" s="72"/>
    </row>
    <row r="17" spans="1:14" ht="14.1" customHeight="1" x14ac:dyDescent="0.2">
      <c r="A17" s="39"/>
      <c r="B17" s="161" t="s">
        <v>13</v>
      </c>
      <c r="C17" s="162"/>
      <c r="D17" s="162"/>
      <c r="E17" s="162"/>
      <c r="F17" s="162"/>
      <c r="G17" s="162"/>
      <c r="H17" s="162"/>
      <c r="I17" s="163"/>
      <c r="J17" s="14"/>
      <c r="K17" s="72"/>
    </row>
    <row r="18" spans="1:14" ht="14.1" customHeight="1" x14ac:dyDescent="0.2">
      <c r="A18" s="39"/>
      <c r="B18" s="164" t="s">
        <v>14</v>
      </c>
      <c r="C18" s="165"/>
      <c r="D18" s="165"/>
      <c r="E18" s="165"/>
      <c r="F18" s="165"/>
      <c r="G18" s="165"/>
      <c r="H18" s="165"/>
      <c r="I18" s="166"/>
      <c r="J18" s="15"/>
      <c r="K18" s="72"/>
      <c r="N18" s="19"/>
    </row>
    <row r="19" spans="1:14" s="17" customFormat="1" ht="14.1" customHeight="1" x14ac:dyDescent="0.2">
      <c r="A19" s="42"/>
      <c r="B19" s="167" t="s">
        <v>31</v>
      </c>
      <c r="C19" s="168"/>
      <c r="D19" s="168"/>
      <c r="E19" s="168"/>
      <c r="F19" s="168"/>
      <c r="G19" s="168"/>
      <c r="H19" s="168"/>
      <c r="I19" s="169"/>
      <c r="J19" s="16"/>
      <c r="K19" s="73"/>
      <c r="L19" s="51"/>
    </row>
    <row r="20" spans="1:14" ht="14.1" customHeight="1" x14ac:dyDescent="0.2">
      <c r="A20" s="39"/>
      <c r="B20" s="164" t="s">
        <v>15</v>
      </c>
      <c r="C20" s="165"/>
      <c r="D20" s="165"/>
      <c r="E20" s="165"/>
      <c r="F20" s="165"/>
      <c r="G20" s="165"/>
      <c r="H20" s="165"/>
      <c r="I20" s="166"/>
      <c r="J20" s="15"/>
      <c r="K20" s="31"/>
    </row>
    <row r="21" spans="1:14" s="17" customFormat="1" ht="14.1" customHeight="1" x14ac:dyDescent="0.2">
      <c r="A21" s="42"/>
      <c r="B21" s="167" t="s">
        <v>31</v>
      </c>
      <c r="C21" s="168"/>
      <c r="D21" s="168"/>
      <c r="E21" s="168"/>
      <c r="F21" s="168"/>
      <c r="G21" s="168"/>
      <c r="H21" s="168"/>
      <c r="I21" s="169"/>
      <c r="J21" s="18"/>
      <c r="K21" s="73"/>
      <c r="L21" s="51"/>
    </row>
    <row r="22" spans="1:14" ht="14.1" customHeight="1" x14ac:dyDescent="0.2">
      <c r="A22" s="39"/>
      <c r="B22" s="164" t="s">
        <v>16</v>
      </c>
      <c r="C22" s="165"/>
      <c r="D22" s="165"/>
      <c r="E22" s="165"/>
      <c r="F22" s="165"/>
      <c r="G22" s="165"/>
      <c r="H22" s="165"/>
      <c r="I22" s="166"/>
      <c r="J22" s="15"/>
      <c r="K22" s="31"/>
    </row>
    <row r="23" spans="1:14" s="17" customFormat="1" ht="14.1" customHeight="1" x14ac:dyDescent="0.2">
      <c r="A23" s="42"/>
      <c r="B23" s="167" t="s">
        <v>31</v>
      </c>
      <c r="C23" s="168"/>
      <c r="D23" s="168"/>
      <c r="E23" s="168"/>
      <c r="F23" s="168"/>
      <c r="G23" s="168"/>
      <c r="H23" s="168"/>
      <c r="I23" s="169"/>
      <c r="J23" s="18"/>
      <c r="K23" s="73"/>
      <c r="L23" s="51"/>
    </row>
    <row r="24" spans="1:14" ht="14.1" customHeight="1" x14ac:dyDescent="0.2">
      <c r="A24" s="39"/>
      <c r="B24" s="189" t="s">
        <v>17</v>
      </c>
      <c r="C24" s="190"/>
      <c r="D24" s="190"/>
      <c r="E24" s="190"/>
      <c r="F24" s="190"/>
      <c r="G24" s="190"/>
      <c r="H24" s="190"/>
      <c r="I24" s="191"/>
      <c r="J24" s="70" t="str">
        <f>IF(COUNTBLANK(J16:J23)=8, "", SUM(J16:J23))</f>
        <v/>
      </c>
      <c r="K24" s="72" t="s">
        <v>34</v>
      </c>
      <c r="M24"/>
    </row>
    <row r="25" spans="1:14" ht="14.1" customHeight="1" x14ac:dyDescent="0.2">
      <c r="A25" s="39"/>
      <c r="B25" s="186" t="s">
        <v>18</v>
      </c>
      <c r="C25" s="187"/>
      <c r="D25" s="187"/>
      <c r="E25" s="187"/>
      <c r="F25" s="187"/>
      <c r="G25" s="187"/>
      <c r="H25" s="187"/>
      <c r="I25" s="188"/>
      <c r="J25" s="71" t="str">
        <f>IF(ISNUMBER(J24), IF(J24&gt;0, "Yes", "No"), "")</f>
        <v/>
      </c>
      <c r="K25" s="72" t="s">
        <v>34</v>
      </c>
    </row>
    <row r="26" spans="1:14" ht="1.9" customHeight="1" x14ac:dyDescent="0.2">
      <c r="A26" s="39"/>
      <c r="B26" s="177"/>
      <c r="C26" s="177"/>
      <c r="D26" s="177"/>
      <c r="E26" s="177"/>
      <c r="F26" s="177"/>
      <c r="G26" s="177"/>
      <c r="H26" s="177"/>
      <c r="I26" s="177"/>
      <c r="J26" s="177"/>
      <c r="K26" s="31"/>
    </row>
    <row r="27" spans="1:14" ht="12.75" customHeight="1" x14ac:dyDescent="0.2">
      <c r="A27" s="39"/>
      <c r="B27" s="177" t="s">
        <v>35</v>
      </c>
      <c r="C27" s="177"/>
      <c r="D27" s="177"/>
      <c r="E27" s="177"/>
      <c r="F27" s="177"/>
      <c r="G27" s="177"/>
      <c r="H27" s="177"/>
      <c r="I27" s="177"/>
      <c r="J27" s="177"/>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195" t="s">
        <v>42</v>
      </c>
      <c r="C29" s="196"/>
      <c r="D29" s="196"/>
      <c r="E29" s="196"/>
      <c r="F29" s="196"/>
      <c r="G29" s="196"/>
      <c r="H29" s="196"/>
      <c r="I29" s="196"/>
      <c r="J29" s="196"/>
      <c r="K29" s="196"/>
      <c r="L29" s="52"/>
    </row>
    <row r="30" spans="1:14" s="30" customFormat="1" ht="15" customHeight="1" x14ac:dyDescent="0.2">
      <c r="A30" s="43"/>
      <c r="B30" s="197" t="s">
        <v>40</v>
      </c>
      <c r="C30" s="198"/>
      <c r="D30" s="198"/>
      <c r="E30" s="198"/>
      <c r="F30" s="198"/>
      <c r="G30" s="198"/>
      <c r="H30" s="198"/>
      <c r="I30" s="198"/>
      <c r="J30" s="198"/>
      <c r="K30" s="78"/>
      <c r="L30" s="52"/>
    </row>
    <row r="31" spans="1:14" ht="12.75" customHeight="1" x14ac:dyDescent="0.2">
      <c r="A31" s="39"/>
      <c r="B31" s="197" t="s">
        <v>41</v>
      </c>
      <c r="C31" s="198"/>
      <c r="D31" s="198"/>
      <c r="E31" s="198"/>
      <c r="F31" s="198"/>
      <c r="G31" s="198"/>
      <c r="H31" s="198"/>
      <c r="I31" s="198"/>
      <c r="J31" s="198"/>
      <c r="K31" s="44"/>
    </row>
    <row r="32" spans="1:14" ht="12.75" customHeight="1" x14ac:dyDescent="0.2">
      <c r="A32" s="39"/>
      <c r="B32" s="80"/>
      <c r="C32" s="81"/>
      <c r="D32" s="81"/>
      <c r="E32" s="81"/>
      <c r="F32" s="81"/>
      <c r="G32" s="81"/>
      <c r="H32" s="81"/>
      <c r="I32" s="81"/>
      <c r="J32" s="81"/>
      <c r="K32" s="44"/>
    </row>
    <row r="33" spans="1:11" ht="12.75" customHeight="1" x14ac:dyDescent="0.2">
      <c r="A33" s="39"/>
      <c r="B33" s="40" t="s">
        <v>2</v>
      </c>
      <c r="C33" s="194"/>
      <c r="D33" s="194"/>
      <c r="E33" s="194"/>
      <c r="F33" s="194"/>
      <c r="G33" s="194"/>
      <c r="H33" s="45" t="s">
        <v>5</v>
      </c>
      <c r="I33" s="173"/>
      <c r="J33" s="173"/>
      <c r="K33" s="31"/>
    </row>
    <row r="34" spans="1:11" ht="12.75" customHeight="1" x14ac:dyDescent="0.2">
      <c r="A34" s="39"/>
      <c r="B34" s="193"/>
      <c r="C34" s="176"/>
      <c r="D34" s="176"/>
      <c r="E34" s="176"/>
      <c r="F34" s="176"/>
      <c r="G34" s="176"/>
      <c r="H34" s="176"/>
      <c r="I34" s="176"/>
      <c r="J34" s="176"/>
      <c r="K34" s="31"/>
    </row>
    <row r="35" spans="1:11" ht="12.75" customHeight="1" x14ac:dyDescent="0.2">
      <c r="A35" s="39"/>
      <c r="B35" s="46" t="s">
        <v>3</v>
      </c>
      <c r="C35" s="173"/>
      <c r="D35" s="173"/>
      <c r="E35" s="173"/>
      <c r="F35" s="173"/>
      <c r="G35" s="173"/>
      <c r="H35" s="47" t="s">
        <v>4</v>
      </c>
      <c r="I35" s="173"/>
      <c r="J35" s="173"/>
      <c r="K35" s="31"/>
    </row>
    <row r="36" spans="1:11" x14ac:dyDescent="0.2">
      <c r="A36" s="39"/>
      <c r="B36" s="192"/>
      <c r="C36" s="192"/>
      <c r="D36" s="192"/>
      <c r="E36" s="192"/>
      <c r="F36" s="192"/>
      <c r="G36" s="192"/>
      <c r="H36" s="192"/>
      <c r="I36" s="192"/>
      <c r="J36" s="192"/>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zI5RfXt0qhyIjdpeRH4V73VzZ4JjAL/hnQvfVXrwTbgiGsDBMLGpiZxda7muqyuqWcVSODsf86gCMMCiwOMBBQ==" saltValue="NS/fWFEIDEr9s8zy+WQOsg==" spinCount="100000" sheet="1" objects="1" scenarios="1"/>
  <mergeCells count="34">
    <mergeCell ref="B36:J36"/>
    <mergeCell ref="I33:J33"/>
    <mergeCell ref="I35:J35"/>
    <mergeCell ref="C35:G35"/>
    <mergeCell ref="B26:J26"/>
    <mergeCell ref="B34:J34"/>
    <mergeCell ref="C33:G33"/>
    <mergeCell ref="B29:K29"/>
    <mergeCell ref="B27:J27"/>
    <mergeCell ref="B30:J30"/>
    <mergeCell ref="B31:J31"/>
    <mergeCell ref="B25:I25"/>
    <mergeCell ref="B20:I20"/>
    <mergeCell ref="B21:I21"/>
    <mergeCell ref="B22:I22"/>
    <mergeCell ref="B23:I23"/>
    <mergeCell ref="B24:I24"/>
    <mergeCell ref="B7:J7"/>
    <mergeCell ref="B6:J6"/>
    <mergeCell ref="B8:J8"/>
    <mergeCell ref="B9:J9"/>
    <mergeCell ref="E10:J10"/>
    <mergeCell ref="B11:J11"/>
    <mergeCell ref="B16:I16"/>
    <mergeCell ref="B17:I17"/>
    <mergeCell ref="B18:I18"/>
    <mergeCell ref="B19:I19"/>
    <mergeCell ref="B12:D12"/>
    <mergeCell ref="G12:H12"/>
    <mergeCell ref="E12:F12"/>
    <mergeCell ref="I12:J12"/>
    <mergeCell ref="B13:J13"/>
    <mergeCell ref="B15:J15"/>
    <mergeCell ref="B14:J14"/>
  </mergeCells>
  <phoneticPr fontId="0" type="noConversion"/>
  <printOptions horizontalCentered="1"/>
  <pageMargins left="0.5" right="0.5" top="0.5" bottom="0" header="0" footer="0"/>
  <pageSetup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0"/>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80" t="s">
        <v>9</v>
      </c>
      <c r="C6" s="180"/>
      <c r="D6" s="180"/>
      <c r="E6" s="180"/>
      <c r="F6" s="180"/>
      <c r="G6" s="180"/>
      <c r="H6" s="180"/>
      <c r="I6" s="180"/>
      <c r="J6" s="180"/>
      <c r="K6" s="54"/>
      <c r="L6" s="50"/>
      <c r="M6" s="1"/>
    </row>
    <row r="7" spans="1:13" ht="12.95" customHeight="1" x14ac:dyDescent="0.25">
      <c r="A7" s="31"/>
      <c r="B7" s="180" t="s">
        <v>30</v>
      </c>
      <c r="C7" s="180"/>
      <c r="D7" s="180"/>
      <c r="E7" s="180"/>
      <c r="F7" s="180"/>
      <c r="G7" s="180"/>
      <c r="H7" s="180"/>
      <c r="I7" s="180"/>
      <c r="J7" s="180"/>
      <c r="K7" s="54"/>
      <c r="L7" s="50"/>
      <c r="M7" s="1"/>
    </row>
    <row r="8" spans="1:13" ht="12.95" customHeight="1" x14ac:dyDescent="0.2">
      <c r="A8" s="31"/>
      <c r="B8" s="226"/>
      <c r="C8" s="226"/>
      <c r="D8" s="226"/>
      <c r="E8" s="226"/>
      <c r="F8" s="226"/>
      <c r="G8" s="226"/>
      <c r="H8" s="226"/>
      <c r="I8" s="226"/>
      <c r="J8" s="226"/>
      <c r="K8" s="54"/>
    </row>
    <row r="9" spans="1:13" ht="12.95" customHeight="1" x14ac:dyDescent="0.2">
      <c r="A9" s="31"/>
      <c r="B9" s="29" t="s">
        <v>0</v>
      </c>
      <c r="C9" s="29"/>
      <c r="D9" s="29"/>
      <c r="E9" s="224" t="str">
        <f>IF(ISBLANK(Makes!E10:E10), "", Makes!E10:E10)</f>
        <v/>
      </c>
      <c r="F9" s="224"/>
      <c r="G9" s="224"/>
      <c r="H9" s="224"/>
      <c r="I9" s="224"/>
      <c r="J9" s="224"/>
      <c r="K9" s="54"/>
    </row>
    <row r="10" spans="1:13" s="3" customFormat="1" ht="12.95" customHeight="1" x14ac:dyDescent="0.2">
      <c r="A10" s="31"/>
      <c r="B10" s="170"/>
      <c r="C10" s="176"/>
      <c r="D10" s="176"/>
      <c r="E10" s="176"/>
      <c r="F10" s="176"/>
      <c r="G10" s="176"/>
      <c r="H10" s="176"/>
      <c r="I10" s="176"/>
      <c r="J10" s="176"/>
      <c r="K10" s="55"/>
      <c r="L10" s="2"/>
      <c r="M10" s="2"/>
    </row>
    <row r="11" spans="1:13" ht="12.95" customHeight="1" x14ac:dyDescent="0.2">
      <c r="A11" s="31"/>
      <c r="B11" s="222" t="s">
        <v>11</v>
      </c>
      <c r="C11" s="222"/>
      <c r="D11" s="222"/>
      <c r="E11" s="227" t="str">
        <f>IF(ISBLANK(Makes!E12:E12), "", Makes!E12:E12)</f>
        <v/>
      </c>
      <c r="F11" s="227"/>
      <c r="G11" s="228"/>
      <c r="H11" s="223" t="s">
        <v>8</v>
      </c>
      <c r="I11" s="223"/>
      <c r="J11" s="66" t="str">
        <f>IF(ISBLANK(Makes!I12:I12), "", Makes!I12:I12)</f>
        <v/>
      </c>
      <c r="K11" s="55"/>
    </row>
    <row r="12" spans="1:13" ht="12.95" customHeight="1" x14ac:dyDescent="0.2">
      <c r="A12" s="31"/>
      <c r="B12" s="218"/>
      <c r="C12" s="219"/>
      <c r="D12" s="219"/>
      <c r="E12" s="219"/>
      <c r="F12" s="219"/>
      <c r="G12" s="219"/>
      <c r="H12" s="219"/>
      <c r="I12" s="219"/>
      <c r="J12" s="219"/>
      <c r="K12" s="55"/>
      <c r="L12" s="4"/>
      <c r="M12" s="4"/>
    </row>
    <row r="13" spans="1:13" s="64" customFormat="1" ht="12.75" customHeight="1" x14ac:dyDescent="0.2">
      <c r="A13" s="63"/>
      <c r="B13" s="229" t="s">
        <v>37</v>
      </c>
      <c r="C13" s="212"/>
      <c r="D13" s="212"/>
      <c r="E13" s="212"/>
      <c r="F13" s="212"/>
      <c r="G13" s="212"/>
      <c r="H13" s="212"/>
      <c r="I13" s="212"/>
      <c r="J13" s="212"/>
      <c r="K13" s="63"/>
      <c r="L13" s="49"/>
    </row>
    <row r="14" spans="1:13" s="64" customFormat="1" ht="12.75" customHeight="1" x14ac:dyDescent="0.2">
      <c r="A14" s="63"/>
      <c r="B14" s="230" t="s">
        <v>1</v>
      </c>
      <c r="C14" s="212"/>
      <c r="D14" s="212"/>
      <c r="E14" s="212"/>
      <c r="F14" s="212"/>
      <c r="G14" s="212"/>
      <c r="H14" s="212"/>
      <c r="I14" s="212"/>
      <c r="J14" s="212"/>
      <c r="K14" s="63"/>
      <c r="L14" s="49"/>
    </row>
    <row r="15" spans="1:13" s="9" customFormat="1" ht="8.25" customHeight="1" x14ac:dyDescent="0.2">
      <c r="A15" s="56"/>
      <c r="B15" s="231"/>
      <c r="C15" s="232"/>
      <c r="D15" s="232"/>
      <c r="E15" s="232"/>
      <c r="F15" s="232"/>
      <c r="G15" s="232"/>
      <c r="H15" s="232"/>
      <c r="I15" s="232"/>
      <c r="J15" s="232"/>
      <c r="K15" s="56"/>
      <c r="L15" s="60"/>
    </row>
    <row r="16" spans="1:13" s="7" customFormat="1" ht="14.1" customHeight="1" x14ac:dyDescent="0.2">
      <c r="A16" s="62"/>
      <c r="B16" s="225" t="s">
        <v>19</v>
      </c>
      <c r="C16" s="207"/>
      <c r="D16" s="207"/>
      <c r="E16" s="207"/>
      <c r="F16" s="207"/>
      <c r="G16" s="207"/>
      <c r="H16" s="208"/>
      <c r="I16" s="10"/>
      <c r="J16" s="67"/>
      <c r="K16" s="57"/>
      <c r="L16" s="61"/>
    </row>
    <row r="17" spans="1:13" s="7" customFormat="1" ht="14.1" customHeight="1" x14ac:dyDescent="0.2">
      <c r="A17" s="62"/>
      <c r="B17" s="225" t="s">
        <v>20</v>
      </c>
      <c r="C17" s="207"/>
      <c r="D17" s="207"/>
      <c r="E17" s="207"/>
      <c r="F17" s="207"/>
      <c r="G17" s="207"/>
      <c r="H17" s="208"/>
      <c r="I17" s="10"/>
      <c r="J17" s="11"/>
      <c r="K17" s="57"/>
      <c r="L17" s="61"/>
    </row>
    <row r="18" spans="1:13" s="7" customFormat="1" ht="14.1" customHeight="1" x14ac:dyDescent="0.2">
      <c r="A18" s="62"/>
      <c r="B18" s="202" t="s">
        <v>21</v>
      </c>
      <c r="C18" s="220"/>
      <c r="D18" s="220"/>
      <c r="E18" s="220"/>
      <c r="F18" s="220"/>
      <c r="G18" s="220"/>
      <c r="H18" s="221"/>
      <c r="I18" s="10"/>
      <c r="J18" s="11"/>
      <c r="K18" s="57"/>
      <c r="L18" s="61"/>
    </row>
    <row r="19" spans="1:13" s="7" customFormat="1" ht="14.1" customHeight="1" x14ac:dyDescent="0.2">
      <c r="A19" s="62"/>
      <c r="B19" s="202" t="s">
        <v>22</v>
      </c>
      <c r="C19" s="220"/>
      <c r="D19" s="220"/>
      <c r="E19" s="220"/>
      <c r="F19" s="220"/>
      <c r="G19" s="220"/>
      <c r="H19" s="221"/>
      <c r="I19" s="10"/>
      <c r="J19" s="11"/>
      <c r="K19" s="57"/>
      <c r="L19" s="61"/>
    </row>
    <row r="20" spans="1:13" s="7" customFormat="1" ht="14.1" customHeight="1" x14ac:dyDescent="0.2">
      <c r="A20" s="62"/>
      <c r="B20" s="202" t="s">
        <v>23</v>
      </c>
      <c r="C20" s="220"/>
      <c r="D20" s="220"/>
      <c r="E20" s="220"/>
      <c r="F20" s="220"/>
      <c r="G20" s="220"/>
      <c r="H20" s="221"/>
      <c r="I20" s="10"/>
      <c r="J20" s="11"/>
      <c r="K20" s="57"/>
      <c r="L20" s="61"/>
    </row>
    <row r="21" spans="1:13" s="7" customFormat="1" ht="14.1" customHeight="1" x14ac:dyDescent="0.2">
      <c r="A21" s="62"/>
      <c r="B21" s="202" t="s">
        <v>16</v>
      </c>
      <c r="C21" s="220"/>
      <c r="D21" s="220"/>
      <c r="E21" s="220"/>
      <c r="F21" s="220"/>
      <c r="G21" s="220"/>
      <c r="H21" s="221"/>
      <c r="I21" s="10"/>
      <c r="J21" s="11"/>
      <c r="K21" s="57"/>
      <c r="L21" s="79"/>
    </row>
    <row r="22" spans="1:13" s="7" customFormat="1" ht="14.1" customHeight="1" x14ac:dyDescent="0.2">
      <c r="A22" s="62"/>
      <c r="B22" s="202" t="s">
        <v>24</v>
      </c>
      <c r="C22" s="220"/>
      <c r="D22" s="220"/>
      <c r="E22" s="220"/>
      <c r="F22" s="220"/>
      <c r="G22" s="220"/>
      <c r="H22" s="221"/>
      <c r="I22" s="10"/>
      <c r="J22" s="11"/>
      <c r="K22" s="57"/>
      <c r="L22" s="61"/>
    </row>
    <row r="23" spans="1:13" s="7" customFormat="1" ht="14.1" customHeight="1" x14ac:dyDescent="0.2">
      <c r="A23" s="62"/>
      <c r="B23" s="202" t="s">
        <v>32</v>
      </c>
      <c r="C23" s="159"/>
      <c r="D23" s="159"/>
      <c r="E23" s="159"/>
      <c r="F23" s="159"/>
      <c r="G23" s="159"/>
      <c r="H23" s="160"/>
      <c r="I23" s="10"/>
      <c r="J23" s="11"/>
      <c r="K23" s="58"/>
      <c r="L23" s="61"/>
    </row>
    <row r="24" spans="1:13" s="7" customFormat="1" ht="14.1" customHeight="1" x14ac:dyDescent="0.2">
      <c r="A24" s="62"/>
      <c r="B24" s="202" t="s">
        <v>25</v>
      </c>
      <c r="C24" s="159"/>
      <c r="D24" s="159"/>
      <c r="E24" s="159"/>
      <c r="F24" s="159"/>
      <c r="G24" s="159"/>
      <c r="H24" s="160"/>
      <c r="I24" s="10"/>
      <c r="J24" s="11"/>
      <c r="K24" s="57"/>
      <c r="L24" s="6"/>
      <c r="M24" s="6"/>
    </row>
    <row r="25" spans="1:13" s="7" customFormat="1" ht="14.1" customHeight="1" x14ac:dyDescent="0.2">
      <c r="A25" s="62"/>
      <c r="B25" s="200" t="s">
        <v>28</v>
      </c>
      <c r="C25" s="201"/>
      <c r="D25" s="201"/>
      <c r="E25" s="201"/>
      <c r="F25" s="201"/>
      <c r="G25" s="201"/>
      <c r="H25" s="206"/>
      <c r="I25" s="13" t="s">
        <v>29</v>
      </c>
      <c r="J25" s="74" t="str">
        <f>IF(COUNTBLANK(J16:J24)=9, "", SUM(J16:J24))</f>
        <v/>
      </c>
      <c r="K25" s="76" t="s">
        <v>34</v>
      </c>
      <c r="L25" s="6"/>
      <c r="M25" s="6"/>
    </row>
    <row r="26" spans="1:13" s="7" customFormat="1" ht="14.1" customHeight="1" x14ac:dyDescent="0.2">
      <c r="A26" s="62"/>
      <c r="B26" s="202" t="s">
        <v>36</v>
      </c>
      <c r="C26" s="207"/>
      <c r="D26" s="207"/>
      <c r="E26" s="207"/>
      <c r="F26" s="207"/>
      <c r="G26" s="207"/>
      <c r="H26" s="208"/>
      <c r="I26" s="12" t="s">
        <v>6</v>
      </c>
      <c r="J26" s="75" t="str">
        <f>IF(ISNUMBER(J25)=FALSE, "", (J25*0.00125))</f>
        <v/>
      </c>
      <c r="K26" s="76" t="s">
        <v>34</v>
      </c>
      <c r="L26" s="6"/>
      <c r="M26" s="6"/>
    </row>
    <row r="27" spans="1:13" s="7" customFormat="1" ht="14.1" customHeight="1" x14ac:dyDescent="0.2">
      <c r="A27" s="62"/>
      <c r="B27" s="203" t="s">
        <v>26</v>
      </c>
      <c r="C27" s="204"/>
      <c r="D27" s="204"/>
      <c r="E27" s="204"/>
      <c r="F27" s="204"/>
      <c r="G27" s="204"/>
      <c r="H27" s="205"/>
      <c r="I27" s="12" t="s">
        <v>7</v>
      </c>
      <c r="J27" s="75" t="str">
        <f>IF(ISNUMBER(J26)=FALSE, "", (ROUNDUP(J26,1)))</f>
        <v/>
      </c>
      <c r="K27" s="76" t="s">
        <v>34</v>
      </c>
      <c r="L27" s="6"/>
      <c r="M27" s="6"/>
    </row>
    <row r="28" spans="1:13" s="7" customFormat="1" ht="14.1" customHeight="1" x14ac:dyDescent="0.2">
      <c r="A28" s="62"/>
      <c r="B28" s="200" t="s">
        <v>27</v>
      </c>
      <c r="C28" s="201"/>
      <c r="D28" s="201"/>
      <c r="E28" s="201"/>
      <c r="F28" s="201"/>
      <c r="G28" s="201"/>
      <c r="H28" s="201"/>
      <c r="I28" s="188"/>
      <c r="J28" s="74" t="str">
        <f>IF(J27&gt;1, J27, 1)</f>
        <v/>
      </c>
      <c r="K28" s="76" t="s">
        <v>34</v>
      </c>
      <c r="L28" s="6"/>
      <c r="M28" s="6"/>
    </row>
    <row r="29" spans="1:13" s="7" customFormat="1" ht="1.9" customHeight="1" x14ac:dyDescent="0.2">
      <c r="A29" s="65"/>
      <c r="B29" s="209"/>
      <c r="C29" s="210"/>
      <c r="D29" s="210"/>
      <c r="E29" s="210"/>
      <c r="F29" s="210"/>
      <c r="G29" s="210"/>
      <c r="H29" s="210"/>
      <c r="I29" s="210"/>
      <c r="J29" s="210"/>
      <c r="K29" s="57"/>
      <c r="L29" s="6"/>
      <c r="M29" s="6"/>
    </row>
    <row r="30" spans="1:13" s="7" customFormat="1" ht="14.1" customHeight="1" x14ac:dyDescent="0.2">
      <c r="A30" s="65"/>
      <c r="B30" s="69" t="s">
        <v>35</v>
      </c>
      <c r="C30" s="77"/>
      <c r="D30" s="77"/>
      <c r="E30" s="77"/>
      <c r="F30" s="77"/>
      <c r="G30" s="77"/>
      <c r="H30" s="77"/>
      <c r="I30" s="77"/>
      <c r="J30" s="77"/>
      <c r="K30" s="57"/>
      <c r="L30" s="6"/>
      <c r="M30" s="6"/>
    </row>
    <row r="31" spans="1:13" s="7" customFormat="1" ht="14.1" customHeight="1" x14ac:dyDescent="0.2">
      <c r="A31" s="65"/>
      <c r="B31" s="211" t="s">
        <v>43</v>
      </c>
      <c r="C31" s="212"/>
      <c r="D31" s="212"/>
      <c r="E31" s="212"/>
      <c r="F31" s="212"/>
      <c r="G31" s="212"/>
      <c r="H31" s="212"/>
      <c r="I31" s="212"/>
      <c r="J31" s="212"/>
      <c r="K31" s="57"/>
      <c r="L31" s="6"/>
      <c r="M31" s="6"/>
    </row>
    <row r="32" spans="1:13" s="7" customFormat="1" ht="14.1" customHeight="1" x14ac:dyDescent="0.2">
      <c r="A32" s="65"/>
      <c r="B32" s="82" t="s">
        <v>44</v>
      </c>
      <c r="C32" s="83"/>
      <c r="D32" s="83"/>
      <c r="E32" s="83"/>
      <c r="F32" s="83"/>
      <c r="G32" s="83"/>
      <c r="H32" s="83"/>
      <c r="I32" s="83"/>
      <c r="J32" s="83"/>
      <c r="K32" s="57"/>
      <c r="L32" s="6"/>
      <c r="M32" s="6"/>
    </row>
    <row r="33" spans="1:13" s="7" customFormat="1" ht="14.1" customHeight="1" x14ac:dyDescent="0.2">
      <c r="A33" s="65"/>
      <c r="B33" s="197" t="s">
        <v>39</v>
      </c>
      <c r="C33" s="198"/>
      <c r="D33" s="198"/>
      <c r="E33" s="198"/>
      <c r="F33" s="198"/>
      <c r="G33" s="198"/>
      <c r="H33" s="198"/>
      <c r="I33" s="198"/>
      <c r="J33" s="198"/>
      <c r="K33" s="57"/>
      <c r="L33" s="6"/>
      <c r="M33" s="6"/>
    </row>
    <row r="34" spans="1:13" s="7" customFormat="1" ht="14.1" customHeight="1" x14ac:dyDescent="0.2">
      <c r="A34" s="65"/>
      <c r="B34" s="197" t="s">
        <v>38</v>
      </c>
      <c r="C34" s="198"/>
      <c r="D34" s="198"/>
      <c r="E34" s="198"/>
      <c r="F34" s="198"/>
      <c r="G34" s="198"/>
      <c r="H34" s="198"/>
      <c r="I34" s="198"/>
      <c r="J34" s="198"/>
      <c r="K34" s="57"/>
      <c r="L34" s="6"/>
      <c r="M34" s="6"/>
    </row>
    <row r="35" spans="1:13" ht="12.75" customHeight="1" x14ac:dyDescent="0.2">
      <c r="A35" s="31"/>
      <c r="B35" s="199"/>
      <c r="C35" s="199"/>
      <c r="D35" s="199"/>
      <c r="E35" s="199"/>
      <c r="F35" s="199"/>
      <c r="G35" s="199"/>
      <c r="H35" s="199"/>
      <c r="I35" s="199"/>
      <c r="J35" s="199"/>
      <c r="K35" s="54"/>
      <c r="L35" s="50"/>
      <c r="M35" s="1"/>
    </row>
    <row r="36" spans="1:13" x14ac:dyDescent="0.2">
      <c r="A36" s="31"/>
      <c r="B36" s="40" t="s">
        <v>2</v>
      </c>
      <c r="C36" s="214"/>
      <c r="D36" s="214"/>
      <c r="E36" s="214"/>
      <c r="F36" s="214"/>
      <c r="G36" s="214"/>
      <c r="H36" s="41" t="s">
        <v>5</v>
      </c>
      <c r="I36" s="215" t="str">
        <f>IF(ISBLANK(Makes!I33:I33), "", Makes!I33:I33)</f>
        <v/>
      </c>
      <c r="J36" s="215"/>
      <c r="K36" s="54"/>
      <c r="L36" s="50"/>
      <c r="M36" s="1"/>
    </row>
    <row r="37" spans="1:13" x14ac:dyDescent="0.2">
      <c r="A37" s="31"/>
      <c r="B37" s="193"/>
      <c r="C37" s="176"/>
      <c r="D37" s="176"/>
      <c r="E37" s="176"/>
      <c r="F37" s="176"/>
      <c r="G37" s="176"/>
      <c r="H37" s="176"/>
      <c r="I37" s="176"/>
      <c r="J37" s="176"/>
      <c r="K37" s="54"/>
      <c r="L37" s="50"/>
      <c r="M37" s="1"/>
    </row>
    <row r="38" spans="1:13" x14ac:dyDescent="0.2">
      <c r="A38" s="31"/>
      <c r="B38" s="40" t="s">
        <v>3</v>
      </c>
      <c r="C38" s="217" t="str">
        <f>IF(ISBLANK(Makes!C35:C35), "", Makes!C35:C35)</f>
        <v/>
      </c>
      <c r="D38" s="217"/>
      <c r="E38" s="217"/>
      <c r="F38" s="217"/>
      <c r="G38" s="217"/>
      <c r="H38" s="41" t="s">
        <v>4</v>
      </c>
      <c r="I38" s="216" t="str">
        <f>IF(ISBLANK(Makes!I35:I35), "", Makes!I35:I35)</f>
        <v/>
      </c>
      <c r="J38" s="216"/>
      <c r="K38" s="54"/>
      <c r="L38" s="50"/>
      <c r="M38" s="1"/>
    </row>
    <row r="39" spans="1:13" ht="15" customHeight="1" x14ac:dyDescent="0.2">
      <c r="A39" s="31"/>
      <c r="B39" s="213"/>
      <c r="C39" s="213"/>
      <c r="D39" s="213"/>
      <c r="E39" s="213"/>
      <c r="F39" s="213"/>
      <c r="G39" s="213"/>
      <c r="H39" s="213"/>
      <c r="I39" s="213"/>
      <c r="J39" s="213"/>
      <c r="K39" s="59"/>
      <c r="L39" s="5"/>
      <c r="M39" s="5"/>
    </row>
    <row r="40" spans="1:13" s="50" customFormat="1" x14ac:dyDescent="0.2">
      <c r="A40" s="31"/>
      <c r="B40" s="31"/>
      <c r="C40" s="31"/>
      <c r="D40" s="31"/>
      <c r="E40" s="31"/>
      <c r="F40" s="31"/>
      <c r="G40" s="31"/>
      <c r="H40" s="31"/>
      <c r="I40" s="31"/>
      <c r="J40" s="31"/>
      <c r="K40" s="54"/>
      <c r="L40" s="3"/>
      <c r="M40" s="3"/>
    </row>
  </sheetData>
  <sheetProtection algorithmName="SHA-512" hashValue="LcO9UgV+I9ITM4frikcPFuzAOuiPQcITxInEzYnb6lDXqru/X9cpF8Yu+//ZZUoUBktHZJ7BzQdT8+9X6crqvA==" saltValue="3FMEDVlYW+UrT+x+PtEMfg==" spinCount="100000" sheet="1" objects="1" scenarios="1" selectLockedCells="1"/>
  <mergeCells count="36">
    <mergeCell ref="B22:H22"/>
    <mergeCell ref="B23:H23"/>
    <mergeCell ref="B21:H21"/>
    <mergeCell ref="B17:H17"/>
    <mergeCell ref="B18:H1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39:J39"/>
    <mergeCell ref="C36:G36"/>
    <mergeCell ref="I36:J36"/>
    <mergeCell ref="I38:J38"/>
    <mergeCell ref="C38:G38"/>
    <mergeCell ref="B35:J35"/>
    <mergeCell ref="B28:I28"/>
    <mergeCell ref="B37:J37"/>
    <mergeCell ref="B24:H24"/>
    <mergeCell ref="B27:H27"/>
    <mergeCell ref="B25:H25"/>
    <mergeCell ref="B26:H26"/>
    <mergeCell ref="B29:J29"/>
    <mergeCell ref="B33:J33"/>
    <mergeCell ref="B31:J31"/>
    <mergeCell ref="B34:J34"/>
  </mergeCells>
  <phoneticPr fontId="0" type="noConversion"/>
  <printOptions horizontalCentered="1"/>
  <pageMargins left="0.5" right="0.5" top="0.5" bottom="0" header="0" footer="0"/>
  <pageSetup scale="97"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dimension ref="B1:C42"/>
  <sheetViews>
    <sheetView zoomScaleNormal="100" workbookViewId="0">
      <selection activeCell="B9" sqref="B9:C9"/>
    </sheetView>
  </sheetViews>
  <sheetFormatPr defaultRowHeight="12.75" x14ac:dyDescent="0.2"/>
  <cols>
    <col min="1" max="1" width="3" customWidth="1"/>
    <col min="2" max="2" width="58.7109375" customWidth="1"/>
    <col min="3" max="3" width="22.140625" customWidth="1"/>
  </cols>
  <sheetData>
    <row r="1" spans="2:3" x14ac:dyDescent="0.2">
      <c r="B1" s="86" t="s">
        <v>57</v>
      </c>
      <c r="C1" s="127"/>
    </row>
    <row r="2" spans="2:3" x14ac:dyDescent="0.2">
      <c r="B2" s="85"/>
    </row>
    <row r="3" spans="2:3" ht="13.5" x14ac:dyDescent="0.2">
      <c r="B3" s="90" t="s">
        <v>97</v>
      </c>
    </row>
    <row r="4" spans="2:3" x14ac:dyDescent="0.2">
      <c r="B4" s="84"/>
      <c r="C4" s="127"/>
    </row>
    <row r="5" spans="2:3" ht="15" x14ac:dyDescent="0.25">
      <c r="B5" s="104" t="s">
        <v>45</v>
      </c>
      <c r="C5" s="88"/>
    </row>
    <row r="6" spans="2:3" ht="15" x14ac:dyDescent="0.25">
      <c r="B6" s="104" t="s">
        <v>56</v>
      </c>
      <c r="C6" s="88"/>
    </row>
    <row r="7" spans="2:3" ht="15" x14ac:dyDescent="0.25">
      <c r="B7" s="104" t="s">
        <v>46</v>
      </c>
      <c r="C7" s="88"/>
    </row>
    <row r="8" spans="2:3" ht="6" customHeight="1" x14ac:dyDescent="0.25">
      <c r="B8" s="104"/>
      <c r="C8" s="88"/>
    </row>
    <row r="9" spans="2:3" ht="14.45" customHeight="1" x14ac:dyDescent="0.2">
      <c r="B9" s="235" t="s">
        <v>79</v>
      </c>
      <c r="C9" s="235"/>
    </row>
    <row r="10" spans="2:3" ht="7.9" customHeight="1" x14ac:dyDescent="0.25">
      <c r="B10" s="105"/>
      <c r="C10" s="88"/>
    </row>
    <row r="11" spans="2:3" ht="15" x14ac:dyDescent="0.25">
      <c r="B11" s="87"/>
      <c r="C11" s="88"/>
    </row>
    <row r="12" spans="2:3" ht="102.75" customHeight="1" x14ac:dyDescent="0.2">
      <c r="B12" s="233" t="s">
        <v>80</v>
      </c>
      <c r="C12" s="233"/>
    </row>
    <row r="13" spans="2:3" ht="6" customHeight="1" x14ac:dyDescent="0.25">
      <c r="B13" s="89"/>
      <c r="C13" s="88"/>
    </row>
    <row r="14" spans="2:3" ht="66.75" customHeight="1" x14ac:dyDescent="0.2">
      <c r="B14" s="234" t="s">
        <v>81</v>
      </c>
      <c r="C14" s="234"/>
    </row>
    <row r="15" spans="2:3" ht="7.9" customHeight="1" x14ac:dyDescent="0.25">
      <c r="B15" s="89"/>
      <c r="C15" s="88"/>
    </row>
    <row r="16" spans="2:3" ht="15" x14ac:dyDescent="0.25">
      <c r="B16" s="104" t="s">
        <v>82</v>
      </c>
      <c r="C16" s="88"/>
    </row>
    <row r="17" spans="2:3" ht="11.45" customHeight="1" x14ac:dyDescent="0.2">
      <c r="B17" s="106" t="s">
        <v>58</v>
      </c>
      <c r="C17" s="113"/>
    </row>
    <row r="18" spans="2:3" ht="11.45" customHeight="1" x14ac:dyDescent="0.2">
      <c r="B18" s="106" t="s">
        <v>61</v>
      </c>
      <c r="C18" s="113"/>
    </row>
    <row r="19" spans="2:3" ht="11.45" customHeight="1" x14ac:dyDescent="0.2">
      <c r="B19" s="106" t="s">
        <v>59</v>
      </c>
      <c r="C19" s="114"/>
    </row>
    <row r="20" spans="2:3" ht="4.1500000000000004" customHeight="1" x14ac:dyDescent="0.2">
      <c r="B20" s="104"/>
      <c r="C20" s="24"/>
    </row>
    <row r="21" spans="2:3" x14ac:dyDescent="0.2">
      <c r="B21" s="104" t="s">
        <v>47</v>
      </c>
      <c r="C21" s="24"/>
    </row>
    <row r="22" spans="2:3" ht="11.45" customHeight="1" x14ac:dyDescent="0.25">
      <c r="B22" s="87"/>
      <c r="C22" s="88"/>
    </row>
    <row r="23" spans="2:3" x14ac:dyDescent="0.2">
      <c r="B23" s="107" t="s">
        <v>48</v>
      </c>
      <c r="C23" s="113" t="s">
        <v>60</v>
      </c>
    </row>
    <row r="24" spans="2:3" ht="13.15" customHeight="1" x14ac:dyDescent="0.2">
      <c r="B24" s="108" t="s">
        <v>49</v>
      </c>
      <c r="C24" s="115"/>
    </row>
    <row r="25" spans="2:3" ht="12.6" customHeight="1" x14ac:dyDescent="0.2">
      <c r="B25" s="109" t="s">
        <v>50</v>
      </c>
      <c r="C25" s="116" t="s">
        <v>60</v>
      </c>
    </row>
    <row r="26" spans="2:3" x14ac:dyDescent="0.2">
      <c r="B26" s="107" t="s">
        <v>51</v>
      </c>
      <c r="C26" s="113" t="s">
        <v>60</v>
      </c>
    </row>
    <row r="27" spans="2:3" ht="10.9" customHeight="1" x14ac:dyDescent="0.2">
      <c r="B27" s="108" t="s">
        <v>49</v>
      </c>
      <c r="C27" s="115"/>
    </row>
    <row r="28" spans="2:3" ht="11.45" customHeight="1" x14ac:dyDescent="0.2">
      <c r="B28" s="109" t="s">
        <v>51</v>
      </c>
      <c r="C28" s="116" t="s">
        <v>60</v>
      </c>
    </row>
    <row r="29" spans="2:3" ht="11.45" customHeight="1" x14ac:dyDescent="0.2">
      <c r="B29" s="108" t="s">
        <v>52</v>
      </c>
      <c r="C29" s="115"/>
    </row>
    <row r="30" spans="2:3" ht="11.45" customHeight="1" x14ac:dyDescent="0.2">
      <c r="B30" s="109" t="s">
        <v>68</v>
      </c>
      <c r="C30" s="116" t="s">
        <v>60</v>
      </c>
    </row>
    <row r="31" spans="2:3" x14ac:dyDescent="0.2">
      <c r="B31" s="109" t="s">
        <v>53</v>
      </c>
      <c r="C31" s="116" t="s">
        <v>60</v>
      </c>
    </row>
    <row r="32" spans="2:3" ht="11.45" customHeight="1" x14ac:dyDescent="0.2">
      <c r="B32" s="104"/>
      <c r="C32" s="24"/>
    </row>
    <row r="33" spans="2:3" ht="11.45" customHeight="1" x14ac:dyDescent="0.2">
      <c r="B33" s="117" t="s">
        <v>73</v>
      </c>
      <c r="C33" s="111" t="e">
        <f>'Revenue Metrics Test - Health'!$C$26</f>
        <v>#DIV/0!</v>
      </c>
    </row>
    <row r="34" spans="2:3" ht="11.45" customHeight="1" x14ac:dyDescent="0.2">
      <c r="B34" s="104"/>
      <c r="C34" s="24"/>
    </row>
    <row r="35" spans="2:3" ht="11.45" customHeight="1" x14ac:dyDescent="0.2">
      <c r="B35" s="118" t="s">
        <v>94</v>
      </c>
      <c r="C35" s="112"/>
    </row>
    <row r="36" spans="2:3" ht="11.45" customHeight="1" x14ac:dyDescent="0.25">
      <c r="C36" s="88"/>
    </row>
    <row r="37" spans="2:3" ht="66" customHeight="1" x14ac:dyDescent="0.25">
      <c r="B37" s="110" t="s">
        <v>78</v>
      </c>
      <c r="C37" s="88"/>
    </row>
    <row r="38" spans="2:3" ht="11.45" customHeight="1" x14ac:dyDescent="0.25">
      <c r="C38" s="88"/>
    </row>
    <row r="39" spans="2:3" ht="15" x14ac:dyDescent="0.25">
      <c r="B39" s="104" t="s">
        <v>113</v>
      </c>
      <c r="C39" s="88"/>
    </row>
    <row r="40" spans="2:3" ht="15" x14ac:dyDescent="0.25">
      <c r="B40" s="104" t="s">
        <v>67</v>
      </c>
      <c r="C40" s="88"/>
    </row>
    <row r="41" spans="2:3" ht="15" x14ac:dyDescent="0.25">
      <c r="B41" s="104" t="s">
        <v>54</v>
      </c>
      <c r="C41" s="88"/>
    </row>
    <row r="42" spans="2:3" ht="15" x14ac:dyDescent="0.25">
      <c r="B42" s="104" t="s">
        <v>55</v>
      </c>
      <c r="C42" s="88"/>
    </row>
  </sheetData>
  <mergeCells count="3">
    <mergeCell ref="B12:C12"/>
    <mergeCell ref="B14:C14"/>
    <mergeCell ref="B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8E59-3307-44CF-B9EE-16146391D127}">
  <sheetPr>
    <pageSetUpPr fitToPage="1"/>
  </sheetPr>
  <dimension ref="B1:E30"/>
  <sheetViews>
    <sheetView workbookViewId="0">
      <selection activeCell="B6" sqref="B6:C6"/>
    </sheetView>
  </sheetViews>
  <sheetFormatPr defaultRowHeight="12.75" x14ac:dyDescent="0.2"/>
  <cols>
    <col min="1" max="1" width="7.7109375" customWidth="1"/>
    <col min="2" max="2" width="41.5703125" customWidth="1"/>
    <col min="3" max="3" width="30.5703125" customWidth="1"/>
    <col min="4" max="4" width="106.7109375" customWidth="1"/>
    <col min="5" max="5" width="28.85546875" customWidth="1"/>
  </cols>
  <sheetData>
    <row r="1" spans="2:5" ht="15" x14ac:dyDescent="0.25">
      <c r="B1" s="85"/>
      <c r="C1" s="127" t="s">
        <v>98</v>
      </c>
      <c r="D1" s="85"/>
      <c r="E1" s="88"/>
    </row>
    <row r="2" spans="2:5" ht="26.25" customHeight="1" x14ac:dyDescent="0.25">
      <c r="B2" s="123" t="s">
        <v>85</v>
      </c>
      <c r="C2" s="88"/>
      <c r="D2" s="120" t="s">
        <v>83</v>
      </c>
      <c r="E2" s="88"/>
    </row>
    <row r="3" spans="2:5" ht="15" customHeight="1" x14ac:dyDescent="0.25">
      <c r="B3" s="124" t="s">
        <v>72</v>
      </c>
      <c r="C3" s="88"/>
      <c r="D3" s="88"/>
      <c r="E3" s="88"/>
    </row>
    <row r="4" spans="2:5" ht="126" customHeight="1" x14ac:dyDescent="0.25">
      <c r="B4" s="92"/>
      <c r="C4" s="88"/>
      <c r="D4" s="121" t="s">
        <v>86</v>
      </c>
      <c r="E4" s="88"/>
    </row>
    <row r="5" spans="2:5" ht="15" x14ac:dyDescent="0.25">
      <c r="B5" s="88"/>
      <c r="C5" s="88"/>
      <c r="D5" s="88"/>
      <c r="E5" s="88"/>
    </row>
    <row r="6" spans="2:5" ht="15" x14ac:dyDescent="0.25">
      <c r="B6" s="236" t="s">
        <v>95</v>
      </c>
      <c r="C6" s="236"/>
      <c r="D6" s="88"/>
      <c r="E6" s="88"/>
    </row>
    <row r="7" spans="2:5" ht="15" x14ac:dyDescent="0.25">
      <c r="B7" s="96" t="s">
        <v>96</v>
      </c>
      <c r="C7" s="88"/>
      <c r="D7" s="88"/>
      <c r="E7" s="88"/>
    </row>
    <row r="8" spans="2:5" ht="15" x14ac:dyDescent="0.25">
      <c r="B8" s="93"/>
      <c r="C8" s="88"/>
      <c r="D8" s="88"/>
      <c r="E8" s="88"/>
    </row>
    <row r="9" spans="2:5" ht="13.9" customHeight="1" x14ac:dyDescent="0.25">
      <c r="B9" s="93"/>
      <c r="C9" s="88"/>
      <c r="D9" s="88"/>
      <c r="E9" s="88"/>
    </row>
    <row r="10" spans="2:5" ht="26.25" x14ac:dyDescent="0.25">
      <c r="B10" s="125" t="s">
        <v>87</v>
      </c>
      <c r="C10" s="24"/>
      <c r="D10" s="88"/>
      <c r="E10" s="88"/>
    </row>
    <row r="11" spans="2:5" ht="15" x14ac:dyDescent="0.25">
      <c r="B11" s="24" t="s">
        <v>89</v>
      </c>
      <c r="C11" s="100"/>
      <c r="D11" s="88"/>
      <c r="E11" s="88"/>
    </row>
    <row r="12" spans="2:5" ht="15" x14ac:dyDescent="0.25">
      <c r="B12" s="97" t="s">
        <v>90</v>
      </c>
      <c r="C12" s="100"/>
      <c r="D12" s="88"/>
      <c r="E12" s="88"/>
    </row>
    <row r="13" spans="2:5" ht="15" x14ac:dyDescent="0.25">
      <c r="B13" s="97" t="s">
        <v>91</v>
      </c>
      <c r="C13" s="101"/>
      <c r="D13" s="88"/>
      <c r="E13" s="88"/>
    </row>
    <row r="14" spans="2:5" ht="15" x14ac:dyDescent="0.25">
      <c r="B14" s="126" t="s">
        <v>92</v>
      </c>
      <c r="C14" s="101"/>
      <c r="D14" s="88"/>
      <c r="E14" s="88"/>
    </row>
    <row r="15" spans="2:5" ht="15" x14ac:dyDescent="0.25">
      <c r="B15" s="85" t="s">
        <v>70</v>
      </c>
      <c r="C15" s="98">
        <f>SUM(C11:C14)</f>
        <v>0</v>
      </c>
      <c r="D15" s="91"/>
      <c r="E15" s="88"/>
    </row>
    <row r="16" spans="2:5" ht="15" x14ac:dyDescent="0.25">
      <c r="B16" s="88"/>
      <c r="C16" s="88"/>
      <c r="D16" s="88"/>
      <c r="E16" s="88"/>
    </row>
    <row r="17" spans="2:5" ht="15" x14ac:dyDescent="0.25">
      <c r="B17" s="88"/>
      <c r="C17" s="88"/>
      <c r="D17" s="88"/>
      <c r="E17" s="88"/>
    </row>
    <row r="18" spans="2:5" ht="26.25" x14ac:dyDescent="0.25">
      <c r="B18" s="125" t="s">
        <v>88</v>
      </c>
      <c r="C18" s="24"/>
      <c r="D18" s="24"/>
      <c r="E18" s="88"/>
    </row>
    <row r="19" spans="2:5" ht="15" x14ac:dyDescent="0.25">
      <c r="B19" s="24" t="s">
        <v>89</v>
      </c>
      <c r="C19" s="100"/>
      <c r="D19" s="95"/>
      <c r="E19" s="88"/>
    </row>
    <row r="20" spans="2:5" ht="15" x14ac:dyDescent="0.25">
      <c r="B20" s="97" t="s">
        <v>90</v>
      </c>
      <c r="C20" s="100"/>
      <c r="D20" s="95"/>
      <c r="E20" s="88"/>
    </row>
    <row r="21" spans="2:5" ht="15" x14ac:dyDescent="0.25">
      <c r="B21" s="97" t="s">
        <v>91</v>
      </c>
      <c r="C21" s="100"/>
      <c r="D21" s="95"/>
      <c r="E21" s="88"/>
    </row>
    <row r="22" spans="2:5" ht="15" x14ac:dyDescent="0.25">
      <c r="B22" s="126" t="s">
        <v>92</v>
      </c>
      <c r="C22" s="102"/>
      <c r="D22" s="95"/>
      <c r="E22" s="88"/>
    </row>
    <row r="23" spans="2:5" ht="15" x14ac:dyDescent="0.25">
      <c r="B23" s="126" t="s">
        <v>93</v>
      </c>
      <c r="C23" s="102"/>
      <c r="D23" s="95"/>
      <c r="E23" s="88"/>
    </row>
    <row r="24" spans="2:5" ht="15" x14ac:dyDescent="0.25">
      <c r="B24" s="85" t="s">
        <v>71</v>
      </c>
      <c r="C24" s="98">
        <f>SUM(C19:C23)</f>
        <v>0</v>
      </c>
      <c r="D24" s="24"/>
      <c r="E24" s="88"/>
    </row>
    <row r="25" spans="2:5" ht="15" x14ac:dyDescent="0.25">
      <c r="B25" s="24"/>
      <c r="C25" s="24"/>
      <c r="D25" s="24"/>
      <c r="E25" s="88"/>
    </row>
    <row r="26" spans="2:5" ht="15.75" thickBot="1" x14ac:dyDescent="0.3">
      <c r="B26" s="85" t="s">
        <v>77</v>
      </c>
      <c r="C26" s="103" t="e">
        <f>SUM(C15/C24)</f>
        <v>#DIV/0!</v>
      </c>
      <c r="D26" s="122" t="s">
        <v>84</v>
      </c>
      <c r="E26" s="88"/>
    </row>
    <row r="27" spans="2:5" ht="15.75" thickTop="1" x14ac:dyDescent="0.25">
      <c r="B27" s="88"/>
      <c r="C27" s="99" t="e">
        <f>IF(C26&gt;=50%,"PASS","FAIL")</f>
        <v>#DIV/0!</v>
      </c>
      <c r="D27" s="94"/>
      <c r="E27" s="88"/>
    </row>
    <row r="28" spans="2:5" ht="15" x14ac:dyDescent="0.25">
      <c r="B28" s="88"/>
      <c r="C28" s="88"/>
      <c r="D28" s="94"/>
      <c r="E28" s="88"/>
    </row>
    <row r="29" spans="2:5" ht="15" x14ac:dyDescent="0.25">
      <c r="B29" s="88"/>
      <c r="C29" s="88"/>
      <c r="D29" s="94"/>
      <c r="E29" s="88"/>
    </row>
    <row r="30" spans="2:5" ht="15" x14ac:dyDescent="0.25">
      <c r="B30" s="119" t="s">
        <v>69</v>
      </c>
    </row>
  </sheetData>
  <mergeCells count="1">
    <mergeCell ref="B6:C6"/>
  </mergeCells>
  <conditionalFormatting sqref="C27">
    <cfRule type="cellIs" dxfId="5" priority="1" operator="equal">
      <formula>"FAIL"</formula>
    </cfRule>
    <cfRule type="cellIs" dxfId="4" priority="2" operator="equal">
      <formula>"PASS"</formula>
    </cfRule>
  </conditionalFormatting>
  <pageMargins left="0.25" right="0" top="0.25" bottom="0.2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E50D-F8A5-4252-B7B7-14AE7F75DD34}">
  <sheetPr>
    <pageSetUpPr fitToPage="1"/>
  </sheetPr>
  <dimension ref="A1:R30"/>
  <sheetViews>
    <sheetView workbookViewId="0">
      <selection activeCell="B3" sqref="B3:H3"/>
    </sheetView>
  </sheetViews>
  <sheetFormatPr defaultRowHeight="12.75" x14ac:dyDescent="0.2"/>
  <cols>
    <col min="1" max="7" width="9.140625" style="128"/>
    <col min="8" max="8" width="29.42578125" style="128" customWidth="1"/>
    <col min="9" max="9" width="8.7109375" style="128" customWidth="1"/>
    <col min="10" max="10" width="30.85546875" style="128" customWidth="1"/>
    <col min="11" max="11" width="10" style="128" bestFit="1" customWidth="1"/>
    <col min="12" max="12" width="16.5703125" style="128" customWidth="1"/>
    <col min="13" max="16384" width="9.140625" style="128"/>
  </cols>
  <sheetData>
    <row r="1" spans="1:18" ht="15" x14ac:dyDescent="0.25">
      <c r="B1" s="129"/>
      <c r="C1" s="129"/>
      <c r="D1" s="129"/>
      <c r="E1" s="129"/>
      <c r="F1" s="129"/>
      <c r="G1" s="129"/>
      <c r="H1" s="129"/>
      <c r="I1" s="130"/>
      <c r="J1" s="131" t="s">
        <v>98</v>
      </c>
    </row>
    <row r="2" spans="1:18" ht="27.75" customHeight="1" x14ac:dyDescent="0.2">
      <c r="B2" s="240" t="s">
        <v>99</v>
      </c>
      <c r="C2" s="240"/>
      <c r="D2" s="240"/>
      <c r="E2" s="240"/>
      <c r="F2" s="240"/>
      <c r="G2" s="240"/>
      <c r="H2" s="240"/>
      <c r="I2" s="132"/>
      <c r="J2" s="133" t="s">
        <v>100</v>
      </c>
    </row>
    <row r="3" spans="1:18" ht="16.899999999999999" customHeight="1" x14ac:dyDescent="0.2">
      <c r="A3" s="134"/>
      <c r="B3" s="241" t="s">
        <v>101</v>
      </c>
      <c r="C3" s="241"/>
      <c r="D3" s="241"/>
      <c r="E3" s="241"/>
      <c r="F3" s="241"/>
      <c r="G3" s="241"/>
      <c r="H3" s="241"/>
      <c r="I3" s="135"/>
      <c r="L3" s="136"/>
      <c r="M3" s="137"/>
      <c r="N3" s="137"/>
      <c r="O3" s="137"/>
      <c r="P3" s="137"/>
      <c r="Q3" s="137"/>
      <c r="R3" s="137"/>
    </row>
    <row r="4" spans="1:18" ht="16.899999999999999" customHeight="1" x14ac:dyDescent="0.2">
      <c r="A4" s="138" t="s">
        <v>63</v>
      </c>
      <c r="B4" s="241" t="s">
        <v>102</v>
      </c>
      <c r="C4" s="241"/>
      <c r="D4" s="241"/>
      <c r="E4" s="241"/>
      <c r="F4" s="241"/>
      <c r="G4" s="241"/>
      <c r="H4" s="241"/>
      <c r="I4" s="135"/>
      <c r="L4" s="136"/>
      <c r="M4" s="137"/>
      <c r="N4" s="137"/>
      <c r="O4" s="137"/>
      <c r="P4" s="137"/>
      <c r="Q4" s="137"/>
      <c r="R4" s="137"/>
    </row>
    <row r="5" spans="1:18" ht="20.25" customHeight="1" x14ac:dyDescent="0.2">
      <c r="A5" s="138"/>
      <c r="B5" s="139"/>
      <c r="C5" s="139"/>
      <c r="D5" s="139"/>
      <c r="E5" s="135"/>
      <c r="F5" s="135"/>
      <c r="G5" s="135"/>
      <c r="H5" s="135"/>
      <c r="I5" s="135"/>
      <c r="L5" s="136"/>
      <c r="M5" s="137"/>
      <c r="N5" s="137"/>
      <c r="O5" s="137"/>
      <c r="P5" s="137"/>
      <c r="Q5" s="137"/>
      <c r="R5" s="137"/>
    </row>
    <row r="6" spans="1:18" ht="20.25" x14ac:dyDescent="0.2">
      <c r="A6" s="138"/>
      <c r="B6" s="242" t="s">
        <v>28</v>
      </c>
      <c r="C6" s="243"/>
      <c r="D6" s="243"/>
      <c r="E6" s="243"/>
      <c r="F6" s="243"/>
      <c r="G6" s="243"/>
      <c r="H6" s="243"/>
      <c r="I6" s="244"/>
      <c r="J6" s="140" t="s">
        <v>76</v>
      </c>
      <c r="K6" s="141" t="s">
        <v>74</v>
      </c>
      <c r="L6" s="142" t="s">
        <v>75</v>
      </c>
    </row>
    <row r="7" spans="1:18" ht="20.25" x14ac:dyDescent="0.2">
      <c r="A7" s="138"/>
      <c r="B7" s="245" t="s">
        <v>63</v>
      </c>
      <c r="C7" s="246"/>
      <c r="D7" s="246"/>
      <c r="E7" s="246"/>
      <c r="F7" s="246"/>
      <c r="G7" s="246"/>
      <c r="H7" s="246"/>
      <c r="I7" s="247"/>
      <c r="J7" s="143"/>
    </row>
    <row r="8" spans="1:18" ht="20.25" x14ac:dyDescent="0.2">
      <c r="A8" s="144"/>
      <c r="B8" s="237" t="s">
        <v>51</v>
      </c>
      <c r="C8" s="238"/>
      <c r="D8" s="238"/>
      <c r="E8" s="238"/>
      <c r="F8" s="238"/>
      <c r="G8" s="238"/>
      <c r="H8" s="238"/>
      <c r="I8" s="239"/>
      <c r="J8" s="143"/>
    </row>
    <row r="9" spans="1:18" ht="20.25" x14ac:dyDescent="0.2">
      <c r="A9" s="138" t="s">
        <v>62</v>
      </c>
      <c r="B9" s="248" t="s">
        <v>22</v>
      </c>
      <c r="C9" s="249"/>
      <c r="D9" s="249"/>
      <c r="E9" s="249"/>
      <c r="F9" s="249"/>
      <c r="G9" s="249"/>
      <c r="H9" s="249"/>
      <c r="I9" s="250"/>
      <c r="J9" s="143"/>
    </row>
    <row r="10" spans="1:18" ht="20.25" x14ac:dyDescent="0.2">
      <c r="A10" s="138"/>
      <c r="B10" s="248" t="s">
        <v>64</v>
      </c>
      <c r="C10" s="249"/>
      <c r="D10" s="249"/>
      <c r="E10" s="249"/>
      <c r="F10" s="249"/>
      <c r="G10" s="249"/>
      <c r="H10" s="249"/>
      <c r="I10" s="250"/>
      <c r="J10" s="143"/>
    </row>
    <row r="11" spans="1:18" ht="20.25" x14ac:dyDescent="0.2">
      <c r="A11" s="138"/>
      <c r="B11" s="248" t="s">
        <v>16</v>
      </c>
      <c r="C11" s="249"/>
      <c r="D11" s="249"/>
      <c r="E11" s="249"/>
      <c r="F11" s="249"/>
      <c r="G11" s="249"/>
      <c r="H11" s="249"/>
      <c r="I11" s="250"/>
      <c r="J11" s="145"/>
    </row>
    <row r="12" spans="1:18" ht="20.25" x14ac:dyDescent="0.2">
      <c r="A12" s="138"/>
      <c r="B12" s="146" t="s">
        <v>103</v>
      </c>
      <c r="C12" s="147"/>
      <c r="D12" s="147"/>
      <c r="E12" s="147"/>
      <c r="F12" s="147"/>
      <c r="G12" s="147"/>
      <c r="H12" s="147"/>
      <c r="I12" s="148"/>
      <c r="J12" s="145"/>
    </row>
    <row r="13" spans="1:18" ht="20.25" x14ac:dyDescent="0.2">
      <c r="A13" s="138"/>
      <c r="B13" s="146" t="s">
        <v>104</v>
      </c>
      <c r="C13" s="147"/>
      <c r="D13" s="147"/>
      <c r="E13" s="147"/>
      <c r="F13" s="147"/>
      <c r="G13" s="147"/>
      <c r="H13" s="147"/>
      <c r="I13" s="148"/>
      <c r="J13" s="145"/>
    </row>
    <row r="14" spans="1:18" ht="20.25" x14ac:dyDescent="0.2">
      <c r="A14" s="138"/>
      <c r="B14" s="248" t="s">
        <v>105</v>
      </c>
      <c r="C14" s="249"/>
      <c r="D14" s="249"/>
      <c r="E14" s="249"/>
      <c r="F14" s="249"/>
      <c r="G14" s="249"/>
      <c r="H14" s="249"/>
      <c r="I14" s="250"/>
      <c r="J14" s="145"/>
    </row>
    <row r="15" spans="1:18" ht="20.25" x14ac:dyDescent="0.2">
      <c r="A15" s="138"/>
      <c r="B15" s="248" t="s">
        <v>106</v>
      </c>
      <c r="C15" s="249"/>
      <c r="D15" s="249"/>
      <c r="E15" s="249"/>
      <c r="F15" s="249"/>
      <c r="G15" s="249"/>
      <c r="H15" s="249"/>
      <c r="I15" s="250"/>
      <c r="J15" s="145"/>
    </row>
    <row r="16" spans="1:18" ht="20.25" x14ac:dyDescent="0.2">
      <c r="A16" s="138"/>
      <c r="B16" s="146" t="s">
        <v>107</v>
      </c>
      <c r="C16" s="147"/>
      <c r="D16" s="147"/>
      <c r="E16" s="147"/>
      <c r="F16" s="147"/>
      <c r="G16" s="147"/>
      <c r="H16" s="147"/>
      <c r="I16" s="148"/>
      <c r="J16" s="145"/>
    </row>
    <row r="17" spans="1:12" ht="20.25" x14ac:dyDescent="0.2">
      <c r="A17" s="138"/>
      <c r="B17" s="248" t="s">
        <v>108</v>
      </c>
      <c r="C17" s="249"/>
      <c r="D17" s="249"/>
      <c r="E17" s="249"/>
      <c r="F17" s="249"/>
      <c r="G17" s="249"/>
      <c r="H17" s="249"/>
      <c r="I17" s="250"/>
      <c r="J17" s="145"/>
    </row>
    <row r="18" spans="1:12" ht="20.25" x14ac:dyDescent="0.2">
      <c r="A18" s="138"/>
      <c r="B18" s="248" t="s">
        <v>109</v>
      </c>
      <c r="C18" s="249"/>
      <c r="D18" s="249"/>
      <c r="E18" s="249"/>
      <c r="F18" s="249"/>
      <c r="G18" s="249"/>
      <c r="H18" s="249"/>
      <c r="I18" s="250"/>
      <c r="J18" s="145"/>
    </row>
    <row r="19" spans="1:12" ht="20.25" x14ac:dyDescent="0.2">
      <c r="A19" s="138"/>
      <c r="B19" s="251" t="s">
        <v>66</v>
      </c>
      <c r="C19" s="252"/>
      <c r="D19" s="252"/>
      <c r="E19" s="252"/>
      <c r="F19" s="252"/>
      <c r="G19" s="252"/>
      <c r="H19" s="252"/>
      <c r="I19" s="253"/>
      <c r="J19" s="149">
        <f>SUM(J7:J18)</f>
        <v>0</v>
      </c>
      <c r="K19" s="150"/>
      <c r="L19" s="151"/>
    </row>
    <row r="20" spans="1:12" ht="20.25" x14ac:dyDescent="0.2">
      <c r="A20" s="138"/>
      <c r="J20" s="152"/>
      <c r="K20" s="153"/>
      <c r="L20" s="151"/>
    </row>
    <row r="21" spans="1:12" ht="20.25" x14ac:dyDescent="0.2">
      <c r="A21" s="138"/>
      <c r="B21" s="254" t="s">
        <v>65</v>
      </c>
      <c r="C21" s="255"/>
      <c r="D21" s="255"/>
      <c r="E21" s="255"/>
      <c r="F21" s="255"/>
      <c r="G21" s="255"/>
      <c r="H21" s="255"/>
      <c r="I21" s="256"/>
      <c r="J21" s="143"/>
      <c r="K21" s="153"/>
      <c r="L21" s="151"/>
    </row>
    <row r="22" spans="1:12" ht="20.25" x14ac:dyDescent="0.2">
      <c r="A22" s="138"/>
      <c r="J22" s="153"/>
      <c r="K22" s="153"/>
      <c r="L22" s="151"/>
    </row>
    <row r="23" spans="1:12" ht="20.25" x14ac:dyDescent="0.2">
      <c r="A23" s="138"/>
      <c r="B23" s="257" t="s">
        <v>110</v>
      </c>
      <c r="C23" s="258"/>
      <c r="D23" s="258"/>
      <c r="E23" s="258"/>
      <c r="F23" s="258"/>
      <c r="G23" s="258"/>
      <c r="H23" s="258"/>
      <c r="I23" s="259"/>
      <c r="J23" s="154" t="e">
        <f>SUM(J19/J21)</f>
        <v>#DIV/0!</v>
      </c>
      <c r="K23" s="150" t="e">
        <f>IF(J23&gt;=5%,"PASS","FAIL")</f>
        <v>#DIV/0!</v>
      </c>
      <c r="L23" s="142" t="s">
        <v>111</v>
      </c>
    </row>
    <row r="24" spans="1:12" ht="20.25" x14ac:dyDescent="0.2">
      <c r="A24" s="138"/>
    </row>
    <row r="25" spans="1:12" ht="15" x14ac:dyDescent="0.2">
      <c r="B25" s="155" t="s">
        <v>112</v>
      </c>
    </row>
    <row r="27" spans="1:12" x14ac:dyDescent="0.2">
      <c r="B27" s="104" t="s">
        <v>114</v>
      </c>
      <c r="C27" s="24"/>
      <c r="D27" s="24"/>
      <c r="E27" s="24"/>
      <c r="F27" s="24"/>
      <c r="G27" s="24"/>
    </row>
    <row r="28" spans="1:12" x14ac:dyDescent="0.2">
      <c r="B28" s="260" t="s">
        <v>67</v>
      </c>
      <c r="C28" s="260"/>
      <c r="D28" s="260"/>
      <c r="E28" s="260"/>
      <c r="F28" s="260"/>
      <c r="G28" s="260"/>
    </row>
    <row r="29" spans="1:12" x14ac:dyDescent="0.2">
      <c r="B29" s="260" t="s">
        <v>115</v>
      </c>
      <c r="C29" s="260"/>
      <c r="D29" s="260"/>
      <c r="E29" s="260"/>
      <c r="F29" s="260"/>
      <c r="G29" s="260"/>
    </row>
    <row r="30" spans="1:12" x14ac:dyDescent="0.2">
      <c r="B30" s="260" t="s">
        <v>116</v>
      </c>
      <c r="C30" s="260"/>
      <c r="D30" s="260"/>
      <c r="E30" s="260"/>
      <c r="F30" s="260"/>
      <c r="G30" s="260"/>
    </row>
  </sheetData>
  <mergeCells count="19">
    <mergeCell ref="B28:G28"/>
    <mergeCell ref="B29:G29"/>
    <mergeCell ref="B30:G30"/>
    <mergeCell ref="B18:I18"/>
    <mergeCell ref="B19:I19"/>
    <mergeCell ref="B21:I21"/>
    <mergeCell ref="B23:I23"/>
    <mergeCell ref="B9:I9"/>
    <mergeCell ref="B10:I10"/>
    <mergeCell ref="B11:I11"/>
    <mergeCell ref="B14:I14"/>
    <mergeCell ref="B15:I15"/>
    <mergeCell ref="B17:I17"/>
    <mergeCell ref="B8:I8"/>
    <mergeCell ref="B2:H2"/>
    <mergeCell ref="B3:H3"/>
    <mergeCell ref="B4:H4"/>
    <mergeCell ref="B6:I6"/>
    <mergeCell ref="B7:I7"/>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2"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Health</vt:lpstr>
      <vt:lpstr>Mortgage Related Assets % Test</vt:lpstr>
      <vt:lpstr>Makes!Print_Area</vt:lpstr>
      <vt:lpstr>'Mortgage Related Assets % Test'!Print_Area</vt:lpstr>
      <vt:lpstr>'Revenue Metrics Test - Health'!Print_Area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cp:lastModifiedBy>
  <cp:lastPrinted>2022-05-10T19:57:53Z</cp:lastPrinted>
  <dcterms:created xsi:type="dcterms:W3CDTF">1999-09-22T18:32:59Z</dcterms:created>
  <dcterms:modified xsi:type="dcterms:W3CDTF">2023-02-08T22:20:29Z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