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ffl\Desktop\temp\"/>
    </mc:Choice>
  </mc:AlternateContent>
  <xr:revisionPtr revIDLastSave="0" documentId="13_ncr:1_{87A0D9B2-2594-4D6A-9C64-5E191A0A6367}" xr6:coauthVersionLast="41" xr6:coauthVersionMax="41" xr10:uidLastSave="{00000000-0000-0000-0000-000000000000}"/>
  <workbookProtection workbookAlgorithmName="SHA-512" workbookHashValue="isgKu2T62Bo+ZVpnVwqlbqrVcIyqeX0GB3LNky8u0yOVgeVXYI72uBX7P+dFpjkIbthUdCr4Js5jWbDvkg2a8w==" workbookSaltValue="OtcgyPiGi0Lfrnw7u406/A==" workbookSpinCount="100000" lockStructure="1"/>
  <bookViews>
    <workbookView xWindow="4665" yWindow="4215" windowWidth="21600" windowHeight="11385" tabRatio="762" xr2:uid="{00000000-000D-0000-FFFF-FFFF00000000}"/>
  </bookViews>
  <sheets>
    <sheet name="Income Calculation Worksheet" sheetId="23" r:id="rId1"/>
    <sheet name="$DB.LOOKUP.ICW" sheetId="22" state="hidden" r:id="rId2"/>
    <sheet name="$DB.CONFIG.ICW" sheetId="24" state="hidden" r:id="rId3"/>
  </sheets>
  <externalReferences>
    <externalReference r:id="rId4"/>
  </externalReferences>
  <definedNames>
    <definedName name="CONFIG_FORM_ID">'$DB.CONFIG.ICW'!$C$4</definedName>
    <definedName name="CONFIG_REVISION_DATE">'$DB.CONFIG.ICW'!$C$5</definedName>
    <definedName name="CONFIG_REVISION_EFF_DATE">'$DB.CONFIG.ICW'!$C$6</definedName>
    <definedName name="CONFIG_REVISION_EFF_DATE_DISPLAY">'$DB.CONFIG.ICW'!$C$7</definedName>
    <definedName name="DOC_ID_AHP_DISPLAY">'[1]$DB.CONFIG'!$D$9</definedName>
    <definedName name="HOUSEHOLD_NUM_ADULTS">'Income Calculation Worksheet'!$J$9</definedName>
    <definedName name="HOUSEHOLD_NUM_CHILDREN">'Income Calculation Worksheet'!$K$9</definedName>
    <definedName name="ICW_HOUSEHOLD_SIZE">'Income Calculation Worksheet'!$L$9</definedName>
    <definedName name="ICW_TOTAL_INCOME">'Income Calculation Worksheet'!$M$9</definedName>
    <definedName name="INCOME_SUBTOTAL_A1">'Income Calculation Worksheet'!$M$51</definedName>
    <definedName name="INCOME_SUBTOTAL_A2">'Income Calculation Worksheet'!$M$61</definedName>
    <definedName name="INCOME_SUBTOTAL_A3">'Income Calculation Worksheet'!$M$72</definedName>
    <definedName name="INCOME_SUBTOTAL_B">'Income Calculation Worksheet'!$M$85</definedName>
    <definedName name="INCOME_SUBTOTAL_C">'Income Calculation Worksheet'!$M$97</definedName>
    <definedName name="INCOME_SUBTOTAL_D">'Income Calculation Worksheet'!$M$109</definedName>
    <definedName name="INCOME_SUBTOTAL_E">'Income Calculation Worksheet'!$M$122</definedName>
    <definedName name="INCOME_SUBTOTAL_F">'Income Calculation Worksheet'!$M$133</definedName>
    <definedName name="_xlnm.Print_Area" localSheetId="0">'Income Calculation Worksheet'!$C$1:$N$146</definedName>
    <definedName name="_xlnm.Print_Titles" localSheetId="0">'Income Calculation Worksheet'!$4:$4</definedName>
    <definedName name="RANGE_LOOKUP_CHILDSUPPORT_PYMT_FREQ">'$DB.LOOKUP.ICW'!$C$3:$C$6</definedName>
    <definedName name="RANGE_LOOKUP_DEPENDENTS">'$DB.LOOKUP.ICW'!$J$3:$J$6</definedName>
    <definedName name="RANGE_LOOKUP_PAYSTUBS_PER_YEAR">'$DB.LOOKUP.ICW'!$A$3:$A$6</definedName>
    <definedName name="RANGE_LOOKUP_SECTD_INCOMESOURCE">'$DB.LOOKUP.ICW'!$F$3:$F$6</definedName>
    <definedName name="RANGE_LOOKUP_SECTE_INCOMESOURCE">'$DB.LOOKUP.ICW'!$H$3:$H$7</definedName>
    <definedName name="TARGET_TOP_ICW">'Income Calculation Worksheet'!$C$15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23" l="1"/>
  <c r="I42" i="23"/>
  <c r="I37" i="23"/>
  <c r="I32" i="23"/>
  <c r="I27" i="23"/>
  <c r="I22" i="23"/>
  <c r="D138" i="23" l="1"/>
  <c r="M4" i="23" l="1"/>
  <c r="M2" i="23"/>
  <c r="C7" i="24"/>
  <c r="L9" i="23" l="1"/>
  <c r="B4" i="23" l="1"/>
  <c r="K22" i="23" l="1"/>
  <c r="L22" i="23" s="1"/>
  <c r="K27" i="23"/>
  <c r="L27" i="23" s="1"/>
  <c r="K32" i="23"/>
  <c r="L32" i="23" s="1"/>
  <c r="K37" i="23"/>
  <c r="L37" i="23" s="1"/>
  <c r="K42" i="23"/>
  <c r="L42" i="23" s="1"/>
  <c r="K47" i="23"/>
  <c r="L47" i="23" s="1"/>
  <c r="M61" i="23"/>
  <c r="M72" i="23"/>
  <c r="M80" i="23"/>
  <c r="M81" i="23"/>
  <c r="M82" i="23"/>
  <c r="M83" i="23"/>
  <c r="M84" i="23"/>
  <c r="M93" i="23"/>
  <c r="M94" i="23"/>
  <c r="M95" i="23"/>
  <c r="M96" i="23"/>
  <c r="M105" i="23"/>
  <c r="M106" i="23"/>
  <c r="M107" i="23"/>
  <c r="M108" i="23"/>
  <c r="M122" i="23"/>
  <c r="K130" i="23"/>
  <c r="M130" i="23" s="1"/>
  <c r="K131" i="23"/>
  <c r="M131" i="23" s="1"/>
  <c r="K132" i="23"/>
  <c r="M132" i="23" s="1"/>
  <c r="M47" i="23" l="1"/>
  <c r="M27" i="23"/>
  <c r="M37" i="23"/>
  <c r="M85" i="23"/>
  <c r="M97" i="23"/>
  <c r="M42" i="23"/>
  <c r="M133" i="23"/>
  <c r="M109" i="23"/>
  <c r="M22" i="23"/>
  <c r="M32" i="23"/>
  <c r="M51" i="23" l="1"/>
  <c r="M9" i="23" s="1"/>
  <c r="B5" i="23" l="1"/>
</calcChain>
</file>

<file path=xl/sharedStrings.xml><?xml version="1.0" encoding="utf-8"?>
<sst xmlns="http://schemas.openxmlformats.org/spreadsheetml/2006/main" count="219" uniqueCount="117">
  <si>
    <t>Date</t>
  </si>
  <si>
    <t>FIELD VALUE</t>
  </si>
  <si>
    <t>FIELD ID</t>
  </si>
  <si>
    <t>Instructions</t>
  </si>
  <si>
    <t>Amount</t>
  </si>
  <si>
    <t>Other (Please Describe)</t>
  </si>
  <si>
    <t>Child #4</t>
  </si>
  <si>
    <t>Disability</t>
  </si>
  <si>
    <t>Bi-Monthly</t>
  </si>
  <si>
    <t>Child #3</t>
  </si>
  <si>
    <t>Public Assistance</t>
  </si>
  <si>
    <t>Unemployment</t>
  </si>
  <si>
    <t>Monthly</t>
  </si>
  <si>
    <t>Child #2</t>
  </si>
  <si>
    <t>Pension</t>
  </si>
  <si>
    <t>Dividends</t>
  </si>
  <si>
    <t>Bi-Weekly</t>
  </si>
  <si>
    <t>Child #1</t>
  </si>
  <si>
    <t>Social Security</t>
  </si>
  <si>
    <t>Interest</t>
  </si>
  <si>
    <t>Weekly</t>
  </si>
  <si>
    <t>DEPENDENT_NAME</t>
  </si>
  <si>
    <t>SECTE_INCOMESOURCE</t>
  </si>
  <si>
    <t>SECTD_INCOMESOURCE</t>
  </si>
  <si>
    <t>PYMTS_PER_YEAR</t>
  </si>
  <si>
    <t>CHILDSUPPORT_PYMT_FREQ</t>
  </si>
  <si>
    <t>PAYSTUBS_PER_YEAR</t>
  </si>
  <si>
    <t>$DB.LOOKUP.RANGE_LOOKUP_DEPENDENTS</t>
  </si>
  <si>
    <t>$DB.LOOKUP.RANGE_LOOKUP_SECTE_INCOMESOURCE</t>
  </si>
  <si>
    <t>$DB.LOOKUP.RANGE_LOOKUP_SECTD_INCOMESOURCE</t>
  </si>
  <si>
    <t>$DB.LOOKUP.RANGE_LOOKUP_CHILDSUPPORT_FREQ</t>
  </si>
  <si>
    <t>$DB.LOOKUP.RANGE_LOOKUP_ANNUAL_PAYSTUBS</t>
  </si>
  <si>
    <t>Applicant Name</t>
  </si>
  <si>
    <t>Section G - Zero-Income Earning Adults</t>
  </si>
  <si>
    <t>Section F, Total Income</t>
  </si>
  <si>
    <t>Annual Net Income</t>
  </si>
  <si>
    <t>Net Monthly Rental Income</t>
  </si>
  <si>
    <t>Gross Monthly Rental Income</t>
  </si>
  <si>
    <t>Instructions / Documentation</t>
  </si>
  <si>
    <t>Section F - Rental Income</t>
  </si>
  <si>
    <t>Section E, Total Income</t>
  </si>
  <si>
    <t>Annual Income</t>
  </si>
  <si>
    <t>Income Source</t>
  </si>
  <si>
    <t>Section E- Seasonal Employment, Unemployment, and Miscellaneous Income</t>
  </si>
  <si>
    <t>Section D, Total Income</t>
  </si>
  <si>
    <t>Payment Amount</t>
  </si>
  <si>
    <t>Payment Frequency</t>
  </si>
  <si>
    <r>
      <t xml:space="preserve">Dependents </t>
    </r>
    <r>
      <rPr>
        <sz val="10"/>
        <color theme="1"/>
        <rFont val="Calibri"/>
        <family val="2"/>
        <scheme val="minor"/>
      </rPr>
      <t>(select from dropdown)</t>
    </r>
  </si>
  <si>
    <t>Section D - Child Support</t>
  </si>
  <si>
    <t>Section C, Total Income</t>
  </si>
  <si>
    <t xml:space="preserve"> Net Income</t>
  </si>
  <si>
    <t># Months</t>
  </si>
  <si>
    <t>Business Name</t>
  </si>
  <si>
    <t>Section C - Self-Employment Income</t>
  </si>
  <si>
    <t>Section B, Total Income</t>
  </si>
  <si>
    <t>Source</t>
  </si>
  <si>
    <t>Section B - Social Security, Pension, Public Assistance and Disability Income</t>
  </si>
  <si>
    <t>Section A, Total Variable/Bonus Income</t>
  </si>
  <si>
    <t>End of Pay Period</t>
  </si>
  <si>
    <t>Employer</t>
  </si>
  <si>
    <r>
      <rPr>
        <b/>
        <u/>
        <sz val="10"/>
        <color theme="1"/>
        <rFont val="Calibri"/>
        <family val="2"/>
        <scheme val="minor"/>
      </rPr>
      <t>Variable/Bonus Income</t>
    </r>
    <r>
      <rPr>
        <b/>
        <sz val="10"/>
        <color theme="1"/>
        <rFont val="Calibri"/>
        <family val="2"/>
        <scheme val="minor"/>
      </rPr>
      <t xml:space="preserve"> - Instructions / Documentation</t>
    </r>
  </si>
  <si>
    <r>
      <t>Section A, Total Consistent Income</t>
    </r>
    <r>
      <rPr>
        <sz val="10"/>
        <rFont val="Calibri"/>
        <family val="2"/>
        <scheme val="minor"/>
      </rPr>
      <t xml:space="preserve"> (Employment Letter)</t>
    </r>
  </si>
  <si>
    <t>Letter Date</t>
  </si>
  <si>
    <t>Consistent Income (Employment Letter/Contract/VOE)</t>
  </si>
  <si>
    <r>
      <t>Section A, Total Consistent Income</t>
    </r>
    <r>
      <rPr>
        <sz val="10"/>
        <rFont val="Calibri"/>
        <family val="2"/>
        <scheme val="minor"/>
      </rPr>
      <t xml:space="preserve"> (Paystubs / Verification of Employment Form)</t>
    </r>
  </si>
  <si>
    <t>Gross Pay Amount:</t>
  </si>
  <si>
    <t>Paystub #4</t>
  </si>
  <si>
    <t>Paystub #3</t>
  </si>
  <si>
    <t>Paystub #2</t>
  </si>
  <si>
    <t>Paystub #1</t>
  </si>
  <si>
    <t>30-Day Paystub History:</t>
  </si>
  <si>
    <t>YTD Pay Rate</t>
  </si>
  <si>
    <t>YTD Paystubs</t>
  </si>
  <si>
    <t>YTD Gross Income</t>
  </si>
  <si>
    <t>30-Day Avg. Pay</t>
  </si>
  <si>
    <t>Paystubs / Year</t>
  </si>
  <si>
    <t>Start Date</t>
  </si>
  <si>
    <t>30-Day Paystub History</t>
  </si>
  <si>
    <r>
      <rPr>
        <b/>
        <u/>
        <sz val="10"/>
        <color theme="1"/>
        <rFont val="Calibri"/>
        <family val="2"/>
        <scheme val="minor"/>
      </rPr>
      <t>Consistent Income (Paystubs / Verification of Employment Form)</t>
    </r>
    <r>
      <rPr>
        <b/>
        <sz val="10"/>
        <color theme="1"/>
        <rFont val="Calibri"/>
        <family val="2"/>
        <scheme val="minor"/>
      </rPr>
      <t xml:space="preserve"> - Instructions / Documentation</t>
    </r>
  </si>
  <si>
    <t>Section A - Employment Income</t>
  </si>
  <si>
    <t>FHLBNY Member Name</t>
  </si>
  <si>
    <r>
      <t>Total Income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</si>
  <si>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t>Household Size</t>
  </si>
  <si>
    <t># Children</t>
  </si>
  <si>
    <r>
      <t># Adults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</si>
  <si>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Household Name</t>
  </si>
  <si>
    <t>Household Summary</t>
  </si>
  <si>
    <t xml:space="preserve">• Previous years U.S. Individual Income Tax Returns (i.e., IRS 1040 Forms), including applicable schedules and;
• A year-to-date Profit and Loss (“P&amp;L”) Statement </t>
  </si>
  <si>
    <t xml:space="preserve">• Court order for child support, printouts from the court or agency responsible for enforcing support payments, or other evidence indicating the frequency and amount of support payments received
• If child support is not received in line with the court order, an average of the year to date payments must be calculated and input as the payment amount.  </t>
  </si>
  <si>
    <t>FORM_LINK_HREF</t>
  </si>
  <si>
    <t>FORM_LINK_NAME</t>
  </si>
  <si>
    <t>AHP ICW - Configuration Settings</t>
  </si>
  <si>
    <t>CONFIG_ID</t>
  </si>
  <si>
    <t>DESCRIPTION</t>
  </si>
  <si>
    <t>VALUE</t>
  </si>
  <si>
    <t>FORM_ID</t>
  </si>
  <si>
    <t>Form ID</t>
  </si>
  <si>
    <t>AHP-152</t>
  </si>
  <si>
    <t>REVISION_DATE</t>
  </si>
  <si>
    <t>Last Revision Date</t>
  </si>
  <si>
    <t>REVISION_EFF_DATE</t>
  </si>
  <si>
    <t>Revision Effective Date</t>
  </si>
  <si>
    <t>REVISION_EFF_DATE_DISPLAY</t>
  </si>
  <si>
    <t>Revision Effective Date - Display</t>
  </si>
  <si>
    <r>
      <rPr>
        <b/>
        <sz val="11"/>
        <color theme="0"/>
        <rFont val="Calibri"/>
        <family val="2"/>
        <scheme val="minor"/>
      </rPr>
      <t>Affordable Housing Program (AHP)</t>
    </r>
    <r>
      <rPr>
        <sz val="11"/>
        <color theme="0"/>
        <rFont val="Calibri"/>
        <family val="2"/>
        <scheme val="minor"/>
      </rPr>
      <t>: Income Calculation Worksheet</t>
    </r>
  </si>
  <si>
    <t>Project Name</t>
  </si>
  <si>
    <t>FHFA ID</t>
  </si>
  <si>
    <t>(1) Household members 18 years of age or older.
(2) Income documentation must be provided from a ‘third party’.  Income documentation must be dated within 60 days of the move-in or qualification date.  Acceptable ‘third party income documentation’ is itemized in each section of the worksheet.</t>
  </si>
  <si>
    <t>• One (1) month of consecutive paychecks with accompanying earnings/deductions; or
• A completed and properly executed Fannie Mae Request for Verification of Employment (Form 1005).</t>
  </si>
  <si>
    <t xml:space="preserve">• Benefit notification/award letter or other third party documentation evidencing the amount and frequency of the benefit being received. </t>
  </si>
  <si>
    <t xml:space="preserve">• Seasonal Employment: Verification of Employment (Form 1005) providing income amount earned over the most recent year
• Unemployment: Benefit notification/award letter for unemployment, disability, workers compensation, or severance pay. 
• Contractual Agreements: Individuals working under contractual agreements (i.e. teachers) must provide the most recent contract in effect.  
• Miscellaneous Income: (i.e. interest, or dividends) must the most recent 1099 or brokerage statements verifying stock portfolio earnings.
• Interest and dividend income is included in the total household income when the annual amount exceeds $100 per filing year. </t>
  </si>
  <si>
    <t>• Must be verified with copies of current Signed Lease Agreement(s).
• Gross monthly rental income should be input and will be calculated at 75%.</t>
  </si>
  <si>
    <t>VERSION_ID</t>
  </si>
  <si>
    <t>Version Number</t>
  </si>
  <si>
    <t>Updated for each release</t>
  </si>
  <si>
    <t>• Includes tips, commissions, bonuses, etc.
• Recurring income should remain in YTD gross income.
• One time payments or non-recurring income that occurred in a calendar year should be itemized below.</t>
  </si>
  <si>
    <t>1.0.2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</si>
</sst>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@\ *.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5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fgColor theme="0" tint="-4.9989318521683403E-2"/>
        <bgColor indexed="65"/>
      </patternFill>
    </fill>
    <fill>
      <patternFill patternType="solid">
        <fgColor rgb="FF00305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8">
    <xf numFmtId="0" fontId="0" fillId="0" borderId="0" xfId="0"/>
    <xf numFmtId="0" fontId="4" fillId="3" borderId="5" xfId="0" applyFont="1" applyFill="1" applyBorder="1"/>
    <xf numFmtId="0" fontId="7" fillId="7" borderId="1" xfId="0" applyFont="1" applyFill="1" applyBorder="1" applyAlignment="1" applyProtection="1">
      <alignment horizontal="left"/>
    </xf>
    <xf numFmtId="0" fontId="7" fillId="7" borderId="1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/>
    <xf numFmtId="0" fontId="3" fillId="0" borderId="0" xfId="0" applyFont="1"/>
    <xf numFmtId="0" fontId="0" fillId="0" borderId="0" xfId="0" applyProtection="1"/>
    <xf numFmtId="0" fontId="0" fillId="4" borderId="6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44" fontId="10" fillId="8" borderId="1" xfId="1" applyFont="1" applyFill="1" applyBorder="1" applyAlignment="1" applyProtection="1">
      <alignment vertical="center"/>
    </xf>
    <xf numFmtId="44" fontId="2" fillId="0" borderId="1" xfId="0" applyNumberFormat="1" applyFont="1" applyBorder="1" applyAlignment="1" applyProtection="1">
      <alignment vertical="center"/>
    </xf>
    <xf numFmtId="0" fontId="3" fillId="9" borderId="1" xfId="0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 applyProtection="1">
      <alignment vertical="center"/>
      <protection locked="0"/>
    </xf>
    <xf numFmtId="44" fontId="2" fillId="0" borderId="12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</xf>
    <xf numFmtId="44" fontId="2" fillId="2" borderId="4" xfId="1" applyFont="1" applyFill="1" applyBorder="1" applyAlignment="1" applyProtection="1">
      <alignment vertical="center"/>
      <protection locked="0"/>
    </xf>
    <xf numFmtId="44" fontId="2" fillId="2" borderId="1" xfId="0" applyNumberFormat="1" applyFont="1" applyFill="1" applyBorder="1" applyAlignment="1" applyProtection="1">
      <alignment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11" borderId="1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right" vertical="center"/>
    </xf>
    <xf numFmtId="0" fontId="2" fillId="0" borderId="7" xfId="0" applyFont="1" applyFill="1" applyBorder="1" applyAlignment="1" applyProtection="1">
      <alignment vertical="center"/>
    </xf>
    <xf numFmtId="44" fontId="2" fillId="0" borderId="16" xfId="0" applyNumberFormat="1" applyFont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horizontal="center" vertical="center"/>
    </xf>
    <xf numFmtId="44" fontId="2" fillId="2" borderId="16" xfId="1" applyFont="1" applyFill="1" applyBorder="1" applyAlignment="1" applyProtection="1">
      <alignment horizontal="right" vertical="center"/>
      <protection locked="0"/>
    </xf>
    <xf numFmtId="164" fontId="2" fillId="0" borderId="16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 applyProtection="1">
      <alignment horizontal="center" vertical="center"/>
    </xf>
    <xf numFmtId="44" fontId="2" fillId="2" borderId="12" xfId="1" applyFont="1" applyFill="1" applyBorder="1" applyAlignment="1" applyProtection="1">
      <alignment horizontal="right" vertical="center"/>
      <protection locked="0"/>
    </xf>
    <xf numFmtId="164" fontId="2" fillId="0" borderId="12" xfId="1" applyNumberFormat="1" applyFont="1" applyFill="1" applyBorder="1" applyAlignment="1" applyProtection="1">
      <alignment horizontal="center" vertical="center"/>
    </xf>
    <xf numFmtId="0" fontId="3" fillId="9" borderId="1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  <protection locked="0"/>
    </xf>
    <xf numFmtId="0" fontId="2" fillId="12" borderId="17" xfId="0" applyFont="1" applyFill="1" applyBorder="1" applyAlignment="1" applyProtection="1">
      <alignment vertical="center"/>
    </xf>
    <xf numFmtId="44" fontId="3" fillId="12" borderId="17" xfId="0" applyNumberFormat="1" applyFont="1" applyFill="1" applyBorder="1" applyAlignment="1" applyProtection="1">
      <alignment vertical="center"/>
    </xf>
    <xf numFmtId="0" fontId="2" fillId="12" borderId="17" xfId="0" applyFont="1" applyFill="1" applyBorder="1" applyAlignment="1" applyProtection="1">
      <alignment horizontal="center" vertical="center"/>
    </xf>
    <xf numFmtId="14" fontId="2" fillId="12" borderId="17" xfId="0" applyNumberFormat="1" applyFont="1" applyFill="1" applyBorder="1" applyAlignment="1" applyProtection="1">
      <alignment horizontal="center" vertical="center"/>
    </xf>
    <xf numFmtId="0" fontId="2" fillId="12" borderId="17" xfId="0" applyFont="1" applyFill="1" applyBorder="1" applyAlignment="1" applyProtection="1">
      <alignment horizontal="left" vertical="center"/>
    </xf>
    <xf numFmtId="0" fontId="2" fillId="12" borderId="0" xfId="0" applyFont="1" applyFill="1" applyBorder="1" applyAlignment="1" applyProtection="1">
      <alignment vertical="center"/>
    </xf>
    <xf numFmtId="0" fontId="2" fillId="12" borderId="0" xfId="0" applyFont="1" applyFill="1" applyAlignment="1" applyProtection="1">
      <alignment vertical="center"/>
    </xf>
    <xf numFmtId="0" fontId="2" fillId="6" borderId="0" xfId="0" applyFont="1" applyFill="1" applyAlignment="1" applyProtection="1">
      <alignment horizontal="center"/>
    </xf>
    <xf numFmtId="0" fontId="2" fillId="6" borderId="0" xfId="0" applyFont="1" applyFill="1" applyProtection="1"/>
    <xf numFmtId="0" fontId="2" fillId="6" borderId="0" xfId="0" applyFont="1" applyFill="1" applyAlignment="1" applyProtection="1">
      <alignment vertical="center"/>
    </xf>
    <xf numFmtId="0" fontId="2" fillId="12" borderId="8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12" borderId="0" xfId="0" applyFont="1" applyFill="1" applyProtection="1"/>
    <xf numFmtId="0" fontId="4" fillId="12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5" fillId="12" borderId="0" xfId="0" applyFont="1" applyFill="1" applyAlignment="1" applyProtection="1">
      <alignment vertical="center"/>
    </xf>
    <xf numFmtId="0" fontId="14" fillId="12" borderId="0" xfId="0" applyFont="1" applyFill="1" applyAlignment="1" applyProtection="1">
      <alignment vertical="center"/>
    </xf>
    <xf numFmtId="0" fontId="16" fillId="13" borderId="0" xfId="0" applyFont="1" applyFill="1" applyBorder="1" applyAlignment="1" applyProtection="1">
      <alignment vertical="center"/>
    </xf>
    <xf numFmtId="0" fontId="6" fillId="13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44" fontId="3" fillId="0" borderId="1" xfId="0" applyNumberFormat="1" applyFont="1" applyFill="1" applyBorder="1" applyAlignment="1" applyProtection="1">
      <alignment vertical="center"/>
    </xf>
    <xf numFmtId="0" fontId="17" fillId="12" borderId="0" xfId="0" applyFont="1" applyFill="1" applyAlignment="1" applyProtection="1">
      <alignment vertical="center"/>
    </xf>
    <xf numFmtId="0" fontId="3" fillId="9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 applyProtection="1">
      <alignment horizontal="right" vertical="top"/>
    </xf>
    <xf numFmtId="0" fontId="4" fillId="13" borderId="0" xfId="0" applyFont="1" applyFill="1" applyBorder="1" applyAlignment="1" applyProtection="1">
      <alignment horizontal="right" vertical="center"/>
    </xf>
    <xf numFmtId="0" fontId="9" fillId="13" borderId="0" xfId="0" applyFont="1" applyFill="1" applyBorder="1" applyAlignment="1" applyProtection="1">
      <alignment vertical="center"/>
    </xf>
    <xf numFmtId="0" fontId="0" fillId="14" borderId="0" xfId="0" applyFill="1" applyAlignment="1">
      <alignment horizontal="center"/>
    </xf>
    <xf numFmtId="14" fontId="0" fillId="14" borderId="0" xfId="0" applyNumberFormat="1" applyFill="1" applyAlignment="1">
      <alignment horizontal="center"/>
    </xf>
    <xf numFmtId="0" fontId="19" fillId="14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8" borderId="1" xfId="0" applyFont="1" applyFill="1" applyBorder="1" applyAlignment="1" applyProtection="1">
      <alignment horizontal="left" vertical="center"/>
    </xf>
    <xf numFmtId="0" fontId="3" fillId="8" borderId="1" xfId="0" applyFont="1" applyFill="1" applyBorder="1" applyAlignment="1" applyProtection="1">
      <alignment horizontal="left" vertical="center"/>
    </xf>
    <xf numFmtId="0" fontId="10" fillId="8" borderId="1" xfId="0" applyNumberFormat="1" applyFont="1" applyFill="1" applyBorder="1" applyAlignment="1" applyProtection="1">
      <alignment horizontal="right" vertical="center" indent="1"/>
    </xf>
    <xf numFmtId="0" fontId="4" fillId="10" borderId="0" xfId="0" applyFont="1" applyFill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9" borderId="2" xfId="0" applyFont="1" applyFill="1" applyBorder="1" applyAlignment="1" applyProtection="1">
      <alignment horizontal="left" vertical="center"/>
    </xf>
    <xf numFmtId="0" fontId="3" fillId="9" borderId="4" xfId="0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 applyProtection="1">
      <alignment horizontal="left" vertical="center"/>
      <protection locked="0"/>
    </xf>
    <xf numFmtId="44" fontId="2" fillId="0" borderId="1" xfId="1" applyFont="1" applyBorder="1" applyAlignment="1" applyProtection="1">
      <alignment horizontal="center" vertical="center"/>
    </xf>
    <xf numFmtId="0" fontId="17" fillId="12" borderId="0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165" fontId="12" fillId="6" borderId="0" xfId="0" applyNumberFormat="1" applyFont="1" applyFill="1" applyBorder="1" applyAlignment="1" applyProtection="1">
      <alignment horizontal="left" vertical="center"/>
    </xf>
    <xf numFmtId="165" fontId="12" fillId="6" borderId="10" xfId="0" applyNumberFormat="1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44" fontId="2" fillId="0" borderId="12" xfId="0" applyNumberFormat="1" applyFont="1" applyBorder="1" applyAlignment="1" applyProtection="1">
      <alignment horizontal="center" vertical="center"/>
    </xf>
    <xf numFmtId="44" fontId="2" fillId="0" borderId="14" xfId="0" applyNumberFormat="1" applyFont="1" applyBorder="1" applyAlignment="1" applyProtection="1">
      <alignment horizontal="center" vertical="center"/>
    </xf>
    <xf numFmtId="44" fontId="2" fillId="0" borderId="13" xfId="0" applyNumberFormat="1" applyFont="1" applyBorder="1" applyAlignment="1" applyProtection="1">
      <alignment horizontal="center" vertical="center"/>
    </xf>
    <xf numFmtId="44" fontId="2" fillId="0" borderId="10" xfId="0" applyNumberFormat="1" applyFont="1" applyBorder="1" applyAlignment="1" applyProtection="1">
      <alignment horizontal="center" vertical="center"/>
    </xf>
    <xf numFmtId="44" fontId="2" fillId="0" borderId="11" xfId="0" applyNumberFormat="1" applyFont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2" fillId="0" borderId="4" xfId="0" applyFont="1" applyBorder="1"/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NumberFormat="1" applyFont="1" applyFill="1" applyBorder="1" applyAlignment="1" applyProtection="1">
      <alignment horizontal="left" vertical="center"/>
      <protection locked="0"/>
    </xf>
  </cellXfs>
  <cellStyles count="6">
    <cellStyle name="Comma 2" xfId="4" xr:uid="{00000000-0005-0000-0000-000000000000}"/>
    <cellStyle name="Currency" xfId="1" builtinId="4"/>
    <cellStyle name="Currency 2" xfId="5" xr:uid="{00000000-0005-0000-0000-000002000000}"/>
    <cellStyle name="Normal" xfId="0" builtinId="0"/>
    <cellStyle name="Normal 2" xfId="2" xr:uid="{00000000-0005-0000-0000-000005000000}"/>
    <cellStyle name="Percent 2" xfId="3" xr:uid="{00000000-0005-0000-0000-000007000000}"/>
  </cellStyles>
  <dxfs count="3">
    <dxf>
      <alignment horizontal="center" vertical="bottom" textRotation="0" wrapText="0" indent="0" justifyLastLine="0" shrinkToFit="0" readingOrder="0"/>
    </dxf>
    <dxf>
      <fill>
        <patternFill>
          <bgColor theme="6" tint="0.39994506668294322"/>
        </patternFill>
      </fill>
    </dxf>
    <dxf>
      <font>
        <b val="0"/>
        <i val="0"/>
      </font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CC"/>
      <color rgb="FF708B39"/>
      <color rgb="FF8EB149"/>
      <color rgb="FF00305E"/>
      <color rgb="FF9CACB9"/>
      <color rgb="FFF0F5E7"/>
      <color rgb="FFF7EAE9"/>
      <color rgb="FF4A7EBB"/>
      <color rgb="FFFFFFFF"/>
      <color rgb="FFE9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ARGET_TOP_ICW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</xdr:colOff>
      <xdr:row>86</xdr:row>
      <xdr:rowOff>0</xdr:rowOff>
    </xdr:from>
    <xdr:ext cx="1028700" cy="210312"/>
    <xdr:sp macro="" textlink="">
      <xdr:nvSpPr>
        <xdr:cNvPr id="2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667875" y="160020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oneCellAnchor>
    <xdr:from>
      <xdr:col>12</xdr:col>
      <xdr:colOff>9525</xdr:colOff>
      <xdr:row>98</xdr:row>
      <xdr:rowOff>0</xdr:rowOff>
    </xdr:from>
    <xdr:ext cx="1028700" cy="210312"/>
    <xdr:sp macro="" textlink="">
      <xdr:nvSpPr>
        <xdr:cNvPr id="3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667875" y="182880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oneCellAnchor>
    <xdr:from>
      <xdr:col>12</xdr:col>
      <xdr:colOff>9525</xdr:colOff>
      <xdr:row>110</xdr:row>
      <xdr:rowOff>0</xdr:rowOff>
    </xdr:from>
    <xdr:ext cx="1028700" cy="210312"/>
    <xdr:sp macro="" textlink="">
      <xdr:nvSpPr>
        <xdr:cNvPr id="4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667875" y="205740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oneCellAnchor>
    <xdr:from>
      <xdr:col>12</xdr:col>
      <xdr:colOff>9525</xdr:colOff>
      <xdr:row>73</xdr:row>
      <xdr:rowOff>0</xdr:rowOff>
    </xdr:from>
    <xdr:ext cx="1028700" cy="210312"/>
    <xdr:sp macro="" textlink="">
      <xdr:nvSpPr>
        <xdr:cNvPr id="5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667875" y="135255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oneCellAnchor>
    <xdr:from>
      <xdr:col>3</xdr:col>
      <xdr:colOff>9525</xdr:colOff>
      <xdr:row>0</xdr:row>
      <xdr:rowOff>28575</xdr:rowOff>
    </xdr:from>
    <xdr:ext cx="1600203" cy="533401"/>
    <xdr:pic>
      <xdr:nvPicPr>
        <xdr:cNvPr id="6" name="Picture 5" descr="2015FHLBNY_Logo_1.75in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28575"/>
          <a:ext cx="1600203" cy="533401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134</xdr:row>
      <xdr:rowOff>0</xdr:rowOff>
    </xdr:from>
    <xdr:ext cx="1028700" cy="210312"/>
    <xdr:sp macro="" textlink="">
      <xdr:nvSpPr>
        <xdr:cNvPr id="7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667875" y="251460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oneCellAnchor>
    <xdr:from>
      <xdr:col>12</xdr:col>
      <xdr:colOff>9525</xdr:colOff>
      <xdr:row>123</xdr:row>
      <xdr:rowOff>0</xdr:rowOff>
    </xdr:from>
    <xdr:ext cx="1028700" cy="210312"/>
    <xdr:sp macro="" textlink="">
      <xdr:nvSpPr>
        <xdr:cNvPr id="8" name="LINK_RENTAL_TO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667875" y="23050500"/>
          <a:ext cx="1028700" cy="2103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r"/>
          <a:r>
            <a:rPr lang="en-US" sz="1000" b="1" u="none">
              <a:solidFill>
                <a:schemeClr val="bg1"/>
              </a:solidFill>
            </a:rPr>
            <a:t>Back</a:t>
          </a:r>
          <a:r>
            <a:rPr lang="en-US" sz="1000" b="1" u="none" baseline="0">
              <a:solidFill>
                <a:schemeClr val="bg1"/>
              </a:solidFill>
            </a:rPr>
            <a:t> to Top ^</a:t>
          </a:r>
          <a:endParaRPr lang="en-US" sz="1000" b="1" u="none">
            <a:solidFill>
              <a:schemeClr val="bg1"/>
            </a:solidFill>
          </a:endParaRPr>
        </a:p>
      </xdr:txBody>
    </xdr:sp>
    <xdr:clientData fPrintsWithSheet="0"/>
  </xdr:oneCellAnchor>
  <xdr:twoCellAnchor>
    <xdr:from>
      <xdr:col>8</xdr:col>
      <xdr:colOff>433868</xdr:colOff>
      <xdr:row>21</xdr:row>
      <xdr:rowOff>201029</xdr:rowOff>
    </xdr:from>
    <xdr:to>
      <xdr:col>8</xdr:col>
      <xdr:colOff>488732</xdr:colOff>
      <xdr:row>22</xdr:row>
      <xdr:rowOff>29674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8100000">
          <a:off x="6091718" y="38110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433868</xdr:colOff>
      <xdr:row>26</xdr:row>
      <xdr:rowOff>201029</xdr:rowOff>
    </xdr:from>
    <xdr:to>
      <xdr:col>8</xdr:col>
      <xdr:colOff>488732</xdr:colOff>
      <xdr:row>27</xdr:row>
      <xdr:rowOff>29674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8100000">
          <a:off x="6091718" y="47635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433868</xdr:colOff>
      <xdr:row>31</xdr:row>
      <xdr:rowOff>201029</xdr:rowOff>
    </xdr:from>
    <xdr:to>
      <xdr:col>8</xdr:col>
      <xdr:colOff>488732</xdr:colOff>
      <xdr:row>32</xdr:row>
      <xdr:rowOff>29674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8100000">
          <a:off x="6091718" y="57160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433868</xdr:colOff>
      <xdr:row>36</xdr:row>
      <xdr:rowOff>201029</xdr:rowOff>
    </xdr:from>
    <xdr:to>
      <xdr:col>8</xdr:col>
      <xdr:colOff>488732</xdr:colOff>
      <xdr:row>37</xdr:row>
      <xdr:rowOff>29674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8100000">
          <a:off x="6091718" y="66685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433868</xdr:colOff>
      <xdr:row>41</xdr:row>
      <xdr:rowOff>201029</xdr:rowOff>
    </xdr:from>
    <xdr:to>
      <xdr:col>8</xdr:col>
      <xdr:colOff>488732</xdr:colOff>
      <xdr:row>42</xdr:row>
      <xdr:rowOff>29674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8100000">
          <a:off x="6091718" y="76210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433868</xdr:colOff>
      <xdr:row>46</xdr:row>
      <xdr:rowOff>201029</xdr:rowOff>
    </xdr:from>
    <xdr:to>
      <xdr:col>8</xdr:col>
      <xdr:colOff>488732</xdr:colOff>
      <xdr:row>47</xdr:row>
      <xdr:rowOff>29674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8100000">
          <a:off x="6091718" y="8573504"/>
          <a:ext cx="54864" cy="28670"/>
        </a:xfrm>
        <a:prstGeom prst="rt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lients\FHLBNY\Code\CI\AHP%20Income%20Calculation%20Workbook\Application\AHP_ICW_v.2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P"/>
      <sheetName val="$DB.CONFIG"/>
      <sheetName val="$DB.LOOKUP"/>
    </sheetNames>
    <sheetDataSet>
      <sheetData sheetId="0" refreshError="1"/>
      <sheetData sheetId="1">
        <row r="9">
          <cell r="D9" t="str">
            <v>ID: AHP-TBD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C6516A-BA94-483B-A66B-77FD4B805457}" name="ICW_CONFIG" displayName="ICW_CONFIG" ref="A3:C8" totalsRowShown="0">
  <autoFilter ref="A3:C8" xr:uid="{43C77A75-2AFF-46AC-B8A2-2C093CC3BA08}"/>
  <tableColumns count="3">
    <tableColumn id="1" xr3:uid="{5FEAF5F1-B97E-4335-93A7-2124BDB8AE66}" name="CONFIG_ID"/>
    <tableColumn id="2" xr3:uid="{598F6C74-2361-4E05-A0EE-CB91C934BC17}" name="DESCRIPTION"/>
    <tableColumn id="3" xr3:uid="{6E0C4A4B-2DA7-4799-A68D-A69C575FC772}" name="VALU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158"/>
  <sheetViews>
    <sheetView showGridLines="0" showRowColHeaders="0" tabSelected="1" topLeftCell="C1" zoomScaleNormal="100" zoomScaleSheetLayoutView="100" workbookViewId="0">
      <pane ySplit="14" topLeftCell="A15" activePane="bottomLeft" state="frozen"/>
      <selection pane="bottomLeft" activeCell="D9" sqref="D9:E9"/>
    </sheetView>
  </sheetViews>
  <sheetFormatPr defaultColWidth="0" defaultRowHeight="15" zeroHeight="1" x14ac:dyDescent="0.25"/>
  <cols>
    <col min="1" max="1" width="23" style="8" hidden="1" customWidth="1"/>
    <col min="2" max="2" width="48" style="8" hidden="1" customWidth="1"/>
    <col min="3" max="3" width="1.42578125" style="8" customWidth="1"/>
    <col min="4" max="4" width="19.85546875" style="8" customWidth="1"/>
    <col min="5" max="5" width="19.42578125" style="8" customWidth="1"/>
    <col min="6" max="6" width="13" style="8" customWidth="1"/>
    <col min="7" max="7" width="17.42578125" style="8" customWidth="1"/>
    <col min="8" max="8" width="13.7109375" style="8" customWidth="1"/>
    <col min="9" max="9" width="13.42578125" style="8" customWidth="1"/>
    <col min="10" max="10" width="16.28515625" style="8" customWidth="1"/>
    <col min="11" max="11" width="14.7109375" style="8" customWidth="1"/>
    <col min="12" max="12" width="15.5703125" style="8" customWidth="1"/>
    <col min="13" max="13" width="15.7109375" style="8" customWidth="1"/>
    <col min="14" max="14" width="1.42578125" style="8" customWidth="1"/>
    <col min="15" max="16384" width="10.7109375" style="8" hidden="1"/>
  </cols>
  <sheetData>
    <row r="1" spans="1:17" ht="11.1" customHeight="1" x14ac:dyDescent="0.25"/>
    <row r="2" spans="1:17" ht="24.95" customHeight="1" x14ac:dyDescent="0.25">
      <c r="A2" s="2" t="s">
        <v>2</v>
      </c>
      <c r="B2" s="3" t="s">
        <v>1</v>
      </c>
      <c r="M2" s="73" t="str">
        <f>CONFIG_REVISION_EFF_DATE_DISPLAY</f>
        <v>9/2019</v>
      </c>
    </row>
    <row r="3" spans="1:17" ht="11.1" customHeight="1" x14ac:dyDescent="0.25"/>
    <row r="4" spans="1:17" ht="21.75" customHeight="1" x14ac:dyDescent="0.25">
      <c r="A4" s="8" t="s">
        <v>89</v>
      </c>
      <c r="B4" s="8" t="e">
        <f>"TARGET_" &amp;WELCOME_SELECTION_EFORM_TYPE&amp;"_ICW_BOOKMARK"</f>
        <v>#NAME?</v>
      </c>
      <c r="C4" s="66"/>
      <c r="D4" s="75" t="s">
        <v>104</v>
      </c>
      <c r="E4" s="67"/>
      <c r="F4" s="66"/>
      <c r="G4" s="66"/>
      <c r="H4" s="66"/>
      <c r="I4" s="66"/>
      <c r="J4" s="66"/>
      <c r="K4" s="66"/>
      <c r="L4" s="66"/>
      <c r="M4" s="74" t="str">
        <f>"ID: "&amp;CONFIG_FORM_ID</f>
        <v>ID: AHP-152</v>
      </c>
      <c r="N4" s="66"/>
    </row>
    <row r="5" spans="1:17" s="62" customFormat="1" ht="21" customHeight="1" x14ac:dyDescent="0.25">
      <c r="A5" s="62" t="s">
        <v>90</v>
      </c>
      <c r="B5" s="62" t="e">
        <f>"Return to "&amp;WELCOME_SELECTION_EFORM_DESC</f>
        <v>#NAME?</v>
      </c>
      <c r="C5" s="63"/>
      <c r="D5" s="70"/>
      <c r="E5" s="65"/>
      <c r="F5" s="64"/>
      <c r="G5" s="64"/>
      <c r="H5" s="64"/>
      <c r="I5" s="64"/>
      <c r="J5" s="64"/>
      <c r="K5" s="64"/>
      <c r="L5" s="64"/>
      <c r="M5" s="64"/>
      <c r="N5" s="63"/>
      <c r="Q5" s="8"/>
    </row>
    <row r="6" spans="1:17" s="13" customFormat="1" ht="21.95" customHeight="1" x14ac:dyDescent="0.2">
      <c r="C6" s="60"/>
      <c r="D6" s="83" t="s">
        <v>86</v>
      </c>
      <c r="E6" s="83"/>
      <c r="F6" s="83"/>
      <c r="G6" s="83"/>
      <c r="H6" s="83"/>
      <c r="I6" s="83"/>
      <c r="J6" s="83"/>
      <c r="K6" s="83"/>
      <c r="L6" s="83"/>
      <c r="M6" s="83"/>
      <c r="N6" s="60"/>
    </row>
    <row r="7" spans="1:17" s="59" customFormat="1" ht="9" customHeight="1" x14ac:dyDescent="0.2">
      <c r="C7" s="60"/>
      <c r="D7" s="61"/>
      <c r="E7" s="61"/>
      <c r="F7" s="61"/>
      <c r="G7" s="61"/>
      <c r="H7" s="61"/>
      <c r="I7" s="61"/>
      <c r="J7" s="61"/>
      <c r="K7" s="61"/>
      <c r="L7" s="61"/>
      <c r="M7" s="61"/>
      <c r="N7" s="60"/>
    </row>
    <row r="8" spans="1:17" s="14" customFormat="1" ht="20.100000000000001" customHeight="1" x14ac:dyDescent="0.25">
      <c r="C8" s="53"/>
      <c r="D8" s="90" t="s">
        <v>85</v>
      </c>
      <c r="E8" s="91"/>
      <c r="F8" s="90" t="s">
        <v>105</v>
      </c>
      <c r="G8" s="91"/>
      <c r="H8" s="71" t="s">
        <v>106</v>
      </c>
      <c r="I8" s="17" t="s">
        <v>0</v>
      </c>
      <c r="J8" s="17" t="s">
        <v>84</v>
      </c>
      <c r="K8" s="17" t="s">
        <v>83</v>
      </c>
      <c r="L8" s="17" t="s">
        <v>82</v>
      </c>
      <c r="M8" s="17" t="s">
        <v>81</v>
      </c>
      <c r="N8" s="53"/>
    </row>
    <row r="9" spans="1:17" s="14" customFormat="1" ht="20.100000000000001" customHeight="1" x14ac:dyDescent="0.25">
      <c r="C9" s="53"/>
      <c r="D9" s="88"/>
      <c r="E9" s="89"/>
      <c r="F9" s="88"/>
      <c r="G9" s="89"/>
      <c r="H9" s="58"/>
      <c r="I9" s="27"/>
      <c r="J9" s="58"/>
      <c r="K9" s="58"/>
      <c r="L9" s="68" t="str">
        <f>IF(OR(HOUSEHOLD_NUM_ADULTS&lt;&gt;"",HOUSEHOLD_NUM_CHILDREN&lt;&gt;""),SUM(HOUSEHOLD_NUM_ADULTS,HOUSEHOLD_NUM_CHILDREN),"")</f>
        <v/>
      </c>
      <c r="M9" s="69">
        <f>SUM(INCOME_SUBTOTAL_A1,INCOME_SUBTOTAL_A2,INCOME_SUBTOTAL_A3,INCOME_SUBTOTAL_B,INCOME_SUBTOTAL_C,INCOME_SUBTOTAL_D,INCOME_SUBTOTAL_E,INCOME_SUBTOTAL_F)</f>
        <v>0</v>
      </c>
      <c r="N9" s="57"/>
    </row>
    <row r="10" spans="1:17" s="14" customFormat="1" ht="8.1" customHeight="1" x14ac:dyDescent="0.2">
      <c r="C10" s="53"/>
      <c r="D10" s="55"/>
      <c r="E10" s="55"/>
      <c r="F10" s="55"/>
      <c r="G10" s="55"/>
      <c r="H10" s="55"/>
      <c r="I10" s="55"/>
      <c r="J10" s="55"/>
      <c r="K10" s="55"/>
      <c r="L10" s="55"/>
      <c r="M10" s="13"/>
      <c r="N10" s="52"/>
    </row>
    <row r="11" spans="1:17" s="14" customFormat="1" ht="20.100000000000001" customHeight="1" x14ac:dyDescent="0.25">
      <c r="C11" s="53"/>
      <c r="D11" s="98" t="s">
        <v>80</v>
      </c>
      <c r="E11" s="98"/>
      <c r="F11" s="98"/>
      <c r="G11" s="98"/>
      <c r="H11" s="98"/>
      <c r="I11" s="98"/>
      <c r="J11" s="99"/>
      <c r="K11" s="95"/>
      <c r="L11" s="96"/>
      <c r="M11" s="97"/>
      <c r="N11" s="52"/>
    </row>
    <row r="12" spans="1:17" s="14" customFormat="1" ht="8.1" customHeight="1" x14ac:dyDescent="0.2">
      <c r="C12" s="53"/>
      <c r="D12" s="56"/>
      <c r="E12" s="56"/>
      <c r="F12" s="55"/>
      <c r="G12" s="55"/>
      <c r="H12" s="55"/>
      <c r="I12" s="55"/>
      <c r="J12" s="55"/>
      <c r="K12" s="54"/>
      <c r="L12" s="54"/>
      <c r="M12" s="54"/>
      <c r="N12" s="52"/>
    </row>
    <row r="13" spans="1:17" s="14" customFormat="1" ht="42" customHeight="1" x14ac:dyDescent="0.25">
      <c r="C13" s="53"/>
      <c r="D13" s="94" t="s">
        <v>107</v>
      </c>
      <c r="E13" s="94"/>
      <c r="F13" s="94"/>
      <c r="G13" s="94"/>
      <c r="H13" s="94"/>
      <c r="I13" s="94"/>
      <c r="J13" s="94"/>
      <c r="K13" s="94"/>
      <c r="L13" s="94"/>
      <c r="M13" s="94"/>
      <c r="N13" s="52"/>
    </row>
    <row r="14" spans="1:17" s="43" customFormat="1" ht="4.5" customHeight="1" thickBot="1" x14ac:dyDescent="0.3">
      <c r="C14" s="47"/>
      <c r="D14" s="51"/>
      <c r="E14" s="51"/>
      <c r="F14" s="51"/>
      <c r="G14" s="51"/>
      <c r="H14" s="51"/>
      <c r="I14" s="51"/>
      <c r="J14" s="51"/>
      <c r="K14" s="50"/>
      <c r="L14" s="49"/>
      <c r="M14" s="48"/>
      <c r="N14" s="47"/>
    </row>
    <row r="15" spans="1:17" s="43" customFormat="1" ht="15" customHeight="1" thickTop="1" x14ac:dyDescent="0.25">
      <c r="C15" s="46"/>
      <c r="D15" s="5"/>
      <c r="E15" s="5"/>
      <c r="F15" s="5"/>
      <c r="G15" s="5"/>
      <c r="H15" s="5"/>
      <c r="I15" s="5"/>
      <c r="J15" s="5"/>
      <c r="K15" s="45"/>
      <c r="L15" s="4"/>
      <c r="M15" s="44"/>
    </row>
    <row r="16" spans="1:17" s="13" customFormat="1" ht="20.100000000000001" customHeight="1" x14ac:dyDescent="0.2">
      <c r="D16" s="83" t="s">
        <v>79</v>
      </c>
      <c r="E16" s="83"/>
      <c r="F16" s="83"/>
      <c r="G16" s="83"/>
      <c r="H16" s="83"/>
      <c r="I16" s="83"/>
      <c r="J16" s="83"/>
      <c r="K16" s="83"/>
      <c r="L16" s="83"/>
      <c r="M16" s="83"/>
    </row>
    <row r="17" spans="4:13" s="13" customFormat="1" ht="9" customHeight="1" x14ac:dyDescent="0.2"/>
    <row r="18" spans="4:13" s="13" customFormat="1" ht="18" customHeight="1" x14ac:dyDescent="0.2">
      <c r="D18" s="81" t="s">
        <v>78</v>
      </c>
      <c r="E18" s="81"/>
      <c r="F18" s="81"/>
      <c r="G18" s="81"/>
      <c r="H18" s="81"/>
      <c r="I18" s="81"/>
      <c r="J18" s="81"/>
      <c r="K18" s="81"/>
      <c r="L18" s="81"/>
      <c r="M18" s="81"/>
    </row>
    <row r="19" spans="4:13" s="13" customFormat="1" ht="31.5" customHeight="1" x14ac:dyDescent="0.2">
      <c r="D19" s="101" t="s">
        <v>108</v>
      </c>
      <c r="E19" s="102"/>
      <c r="F19" s="102"/>
      <c r="G19" s="102"/>
      <c r="H19" s="102"/>
      <c r="I19" s="102"/>
      <c r="J19" s="102"/>
      <c r="K19" s="102"/>
      <c r="L19" s="102"/>
      <c r="M19" s="103"/>
    </row>
    <row r="20" spans="4:13" s="13" customFormat="1" ht="3.95" customHeight="1" x14ac:dyDescent="0.2"/>
    <row r="21" spans="4:13" s="14" customFormat="1" ht="18" customHeight="1" x14ac:dyDescent="0.25">
      <c r="D21" s="24" t="s">
        <v>32</v>
      </c>
      <c r="E21" s="24" t="s">
        <v>59</v>
      </c>
      <c r="F21" s="17" t="s">
        <v>76</v>
      </c>
      <c r="G21" s="17" t="s">
        <v>58</v>
      </c>
      <c r="H21" s="17" t="s">
        <v>75</v>
      </c>
      <c r="I21" s="42" t="s">
        <v>74</v>
      </c>
      <c r="J21" s="17" t="s">
        <v>73</v>
      </c>
      <c r="K21" s="17" t="s">
        <v>72</v>
      </c>
      <c r="L21" s="17" t="s">
        <v>71</v>
      </c>
      <c r="M21" s="17" t="s">
        <v>41</v>
      </c>
    </row>
    <row r="22" spans="4:13" s="14" customFormat="1" ht="18" customHeight="1" thickBot="1" x14ac:dyDescent="0.3">
      <c r="D22" s="28"/>
      <c r="E22" s="28"/>
      <c r="F22" s="27"/>
      <c r="G22" s="27"/>
      <c r="H22" s="38"/>
      <c r="I22" s="41" t="str">
        <f>IF(SUM(I24:L24)&gt;0,SUM(I24:L24)/COUNTIF(I24:L24,"&gt;=0"),"")</f>
        <v/>
      </c>
      <c r="J22" s="40"/>
      <c r="K22" s="39" t="str">
        <f>IFERROR(IF(AND('Income Calculation Worksheet'!$F22&lt;&gt;"",'Income Calculation Worksheet'!$G22&lt;&gt;"",'Income Calculation Worksheet'!$F22&lt;'Income Calculation Worksheet'!$G22,'Income Calculation Worksheet'!$J22&lt;&gt;"",VALUE('Income Calculation Worksheet'!$H22)&gt;0,'Income Calculation Worksheet'!$H22&lt;&gt;""),ROUNDUP((('Income Calculation Worksheet'!$G22-MAX('Income Calculation Worksheet'!$F22,"1/1/"&amp;YEAR('Income Calculation Worksheet'!$G22)))/7)/(52/'Income Calculation Worksheet'!$H22),0),""),"")</f>
        <v/>
      </c>
      <c r="L22" s="19" t="str">
        <f>IFERROR(IF($K22&lt;&gt;"",$J22/$K22,""),"")</f>
        <v/>
      </c>
      <c r="M22" s="104" t="str">
        <f>IFERROR(IF(AND(L22&lt;&gt;"",I22&lt;&gt;"",H22&lt;&gt;""),MAX(L22,I22)*H22,""),"")</f>
        <v/>
      </c>
    </row>
    <row r="23" spans="4:13" s="14" customFormat="1" ht="18" customHeight="1" x14ac:dyDescent="0.25">
      <c r="D23" s="33"/>
      <c r="E23" s="33"/>
      <c r="F23" s="33"/>
      <c r="G23" s="33"/>
      <c r="H23" s="32" t="s">
        <v>70</v>
      </c>
      <c r="I23" s="31" t="s">
        <v>69</v>
      </c>
      <c r="J23" s="31" t="s">
        <v>68</v>
      </c>
      <c r="K23" s="31" t="s">
        <v>67</v>
      </c>
      <c r="L23" s="31" t="s">
        <v>66</v>
      </c>
      <c r="M23" s="107"/>
    </row>
    <row r="24" spans="4:13" s="14" customFormat="1" ht="18" customHeight="1" x14ac:dyDescent="0.25">
      <c r="D24" s="29"/>
      <c r="E24" s="29"/>
      <c r="F24" s="29"/>
      <c r="G24" s="29"/>
      <c r="H24" s="30" t="s">
        <v>65</v>
      </c>
      <c r="I24" s="18"/>
      <c r="J24" s="18"/>
      <c r="K24" s="18"/>
      <c r="L24" s="18"/>
      <c r="M24" s="108"/>
    </row>
    <row r="25" spans="4:13" s="14" customFormat="1" ht="18" customHeight="1" x14ac:dyDescent="0.25"/>
    <row r="26" spans="4:13" s="14" customFormat="1" ht="18" customHeight="1" x14ac:dyDescent="0.25">
      <c r="D26" s="24" t="s">
        <v>32</v>
      </c>
      <c r="E26" s="24" t="s">
        <v>59</v>
      </c>
      <c r="F26" s="17" t="s">
        <v>76</v>
      </c>
      <c r="G26" s="17" t="s">
        <v>58</v>
      </c>
      <c r="H26" s="17" t="s">
        <v>75</v>
      </c>
      <c r="I26" s="17" t="s">
        <v>74</v>
      </c>
      <c r="J26" s="17" t="s">
        <v>73</v>
      </c>
      <c r="K26" s="17" t="s">
        <v>72</v>
      </c>
      <c r="L26" s="17" t="s">
        <v>71</v>
      </c>
      <c r="M26" s="17" t="s">
        <v>41</v>
      </c>
    </row>
    <row r="27" spans="4:13" s="14" customFormat="1" ht="18" customHeight="1" thickBot="1" x14ac:dyDescent="0.3">
      <c r="D27" s="28"/>
      <c r="E27" s="28"/>
      <c r="F27" s="27"/>
      <c r="G27" s="27"/>
      <c r="H27" s="38"/>
      <c r="I27" s="37" t="str">
        <f>IF(SUM(I29:L29)&gt;0,SUM(I29:L29)/COUNTIF(I29:L29,"&gt;=0"),"")</f>
        <v/>
      </c>
      <c r="J27" s="36"/>
      <c r="K27" s="35" t="str">
        <f>IFERROR(IF(AND('Income Calculation Worksheet'!$F27&lt;&gt;"",'Income Calculation Worksheet'!$G27&lt;&gt;"",'Income Calculation Worksheet'!$F27&lt;'Income Calculation Worksheet'!$G27,'Income Calculation Worksheet'!$J27&lt;&gt;"",VALUE('Income Calculation Worksheet'!$H27)&gt;0,'Income Calculation Worksheet'!$H27&lt;&gt;""),ROUNDUP((('Income Calculation Worksheet'!$G27-MAX('Income Calculation Worksheet'!$F27,"1/1/"&amp;YEAR('Income Calculation Worksheet'!$G27)))/7)/(52/'Income Calculation Worksheet'!$H27),0),""),"")</f>
        <v/>
      </c>
      <c r="L27" s="34" t="str">
        <f>IFERROR(IF($K27&lt;&gt;"",$J27/$K27,""),"")</f>
        <v/>
      </c>
      <c r="M27" s="105" t="str">
        <f>IFERROR(IF(AND(L27&lt;&gt;"",I27&lt;&gt;"",H27&lt;&gt;""),MAX(L27,I27)*H27,""),"")</f>
        <v/>
      </c>
    </row>
    <row r="28" spans="4:13" s="14" customFormat="1" ht="18" customHeight="1" x14ac:dyDescent="0.25">
      <c r="D28" s="33"/>
      <c r="E28" s="33"/>
      <c r="F28" s="33"/>
      <c r="G28" s="33"/>
      <c r="H28" s="32" t="s">
        <v>70</v>
      </c>
      <c r="I28" s="31" t="s">
        <v>69</v>
      </c>
      <c r="J28" s="31" t="s">
        <v>68</v>
      </c>
      <c r="K28" s="31" t="s">
        <v>67</v>
      </c>
      <c r="L28" s="31" t="s">
        <v>66</v>
      </c>
      <c r="M28" s="105"/>
    </row>
    <row r="29" spans="4:13" s="14" customFormat="1" ht="18" customHeight="1" x14ac:dyDescent="0.25">
      <c r="D29" s="29"/>
      <c r="E29" s="29"/>
      <c r="F29" s="29"/>
      <c r="G29" s="29"/>
      <c r="H29" s="30" t="s">
        <v>65</v>
      </c>
      <c r="I29" s="18"/>
      <c r="J29" s="18"/>
      <c r="K29" s="18"/>
      <c r="L29" s="18"/>
      <c r="M29" s="106"/>
    </row>
    <row r="30" spans="4:13" s="14" customFormat="1" ht="18" customHeight="1" x14ac:dyDescent="0.25"/>
    <row r="31" spans="4:13" s="14" customFormat="1" ht="18" customHeight="1" x14ac:dyDescent="0.25">
      <c r="D31" s="24" t="s">
        <v>32</v>
      </c>
      <c r="E31" s="24" t="s">
        <v>59</v>
      </c>
      <c r="F31" s="17" t="s">
        <v>76</v>
      </c>
      <c r="G31" s="17" t="s">
        <v>58</v>
      </c>
      <c r="H31" s="17" t="s">
        <v>75</v>
      </c>
      <c r="I31" s="17" t="s">
        <v>74</v>
      </c>
      <c r="J31" s="17" t="s">
        <v>73</v>
      </c>
      <c r="K31" s="17" t="s">
        <v>72</v>
      </c>
      <c r="L31" s="17" t="s">
        <v>71</v>
      </c>
      <c r="M31" s="17" t="s">
        <v>41</v>
      </c>
    </row>
    <row r="32" spans="4:13" s="14" customFormat="1" ht="18" customHeight="1" thickBot="1" x14ac:dyDescent="0.3">
      <c r="D32" s="28"/>
      <c r="E32" s="28"/>
      <c r="F32" s="27"/>
      <c r="G32" s="27"/>
      <c r="H32" s="38"/>
      <c r="I32" s="37" t="str">
        <f>IF(SUM(I34:L34)&gt;0,SUM(I34:L34)/COUNTIF(I34:L34,"&gt;=0"),"")</f>
        <v/>
      </c>
      <c r="J32" s="36"/>
      <c r="K32" s="35" t="str">
        <f>IFERROR(IF(AND('Income Calculation Worksheet'!$F32&lt;&gt;"",'Income Calculation Worksheet'!$G32&lt;&gt;"",'Income Calculation Worksheet'!$F32&lt;'Income Calculation Worksheet'!$G32,'Income Calculation Worksheet'!$J32&lt;&gt;"",VALUE('Income Calculation Worksheet'!$H32)&gt;0,'Income Calculation Worksheet'!$H32&lt;&gt;""),ROUNDUP((('Income Calculation Worksheet'!$G32-MAX('Income Calculation Worksheet'!$F32,"1/1/"&amp;YEAR('Income Calculation Worksheet'!$G32)))/7)/(52/'Income Calculation Worksheet'!$H32),0),""),"")</f>
        <v/>
      </c>
      <c r="L32" s="34" t="str">
        <f>IFERROR(IF($K32&lt;&gt;"",$J32/$K32,""),"")</f>
        <v/>
      </c>
      <c r="M32" s="104" t="str">
        <f>IFERROR(IF(AND(L32&lt;&gt;"",I32&lt;&gt;"",H32&lt;&gt;""),MAX(L32,I32)*H32,""),"")</f>
        <v/>
      </c>
    </row>
    <row r="33" spans="4:13" s="14" customFormat="1" ht="18" customHeight="1" x14ac:dyDescent="0.25">
      <c r="D33" s="33"/>
      <c r="E33" s="33"/>
      <c r="F33" s="33"/>
      <c r="G33" s="33"/>
      <c r="H33" s="32" t="s">
        <v>70</v>
      </c>
      <c r="I33" s="31" t="s">
        <v>69</v>
      </c>
      <c r="J33" s="31" t="s">
        <v>68</v>
      </c>
      <c r="K33" s="31" t="s">
        <v>67</v>
      </c>
      <c r="L33" s="31" t="s">
        <v>66</v>
      </c>
      <c r="M33" s="105"/>
    </row>
    <row r="34" spans="4:13" s="14" customFormat="1" ht="18" customHeight="1" x14ac:dyDescent="0.25">
      <c r="D34" s="29"/>
      <c r="E34" s="29"/>
      <c r="F34" s="29"/>
      <c r="G34" s="29"/>
      <c r="H34" s="30" t="s">
        <v>65</v>
      </c>
      <c r="I34" s="18"/>
      <c r="J34" s="18"/>
      <c r="K34" s="18"/>
      <c r="L34" s="18"/>
      <c r="M34" s="106"/>
    </row>
    <row r="35" spans="4:13" s="14" customFormat="1" ht="18" customHeight="1" x14ac:dyDescent="0.25"/>
    <row r="36" spans="4:13" s="14" customFormat="1" ht="18" customHeight="1" x14ac:dyDescent="0.25">
      <c r="D36" s="24" t="s">
        <v>32</v>
      </c>
      <c r="E36" s="24" t="s">
        <v>59</v>
      </c>
      <c r="F36" s="17" t="s">
        <v>76</v>
      </c>
      <c r="G36" s="17" t="s">
        <v>58</v>
      </c>
      <c r="H36" s="17" t="s">
        <v>75</v>
      </c>
      <c r="I36" s="17" t="s">
        <v>74</v>
      </c>
      <c r="J36" s="17" t="s">
        <v>73</v>
      </c>
      <c r="K36" s="17" t="s">
        <v>72</v>
      </c>
      <c r="L36" s="17" t="s">
        <v>71</v>
      </c>
      <c r="M36" s="17" t="s">
        <v>41</v>
      </c>
    </row>
    <row r="37" spans="4:13" s="14" customFormat="1" ht="18" customHeight="1" thickBot="1" x14ac:dyDescent="0.3">
      <c r="D37" s="28"/>
      <c r="E37" s="28"/>
      <c r="F37" s="27"/>
      <c r="G37" s="27"/>
      <c r="H37" s="38"/>
      <c r="I37" s="37" t="str">
        <f>IF(SUM(I39:L39)&gt;0,SUM(I39:L39)/COUNTIF(I39:L39,"&gt;=0"),"")</f>
        <v/>
      </c>
      <c r="J37" s="36"/>
      <c r="K37" s="35" t="str">
        <f>IFERROR(IF(AND('Income Calculation Worksheet'!$F37&lt;&gt;"",'Income Calculation Worksheet'!$G37&lt;&gt;"",'Income Calculation Worksheet'!$F37&lt;'Income Calculation Worksheet'!$G37,'Income Calculation Worksheet'!$J37&lt;&gt;"",VALUE('Income Calculation Worksheet'!$H37)&gt;0,'Income Calculation Worksheet'!$H37&lt;&gt;""),ROUNDUP((('Income Calculation Worksheet'!$G37-MAX('Income Calculation Worksheet'!$F37,"1/1/"&amp;YEAR('Income Calculation Worksheet'!$G37)))/7)/(52/'Income Calculation Worksheet'!$H37),0),""),"")</f>
        <v/>
      </c>
      <c r="L37" s="34" t="str">
        <f>IFERROR(IF($K37&lt;&gt;"",$J37/$K37,""),"")</f>
        <v/>
      </c>
      <c r="M37" s="104" t="str">
        <f>IFERROR(IF(AND(L37&lt;&gt;"",I37&lt;&gt;"",H37&lt;&gt;""),MAX(L37,I37)*H37,""),"")</f>
        <v/>
      </c>
    </row>
    <row r="38" spans="4:13" s="14" customFormat="1" ht="18" customHeight="1" x14ac:dyDescent="0.25">
      <c r="D38" s="33"/>
      <c r="E38" s="33"/>
      <c r="F38" s="33"/>
      <c r="G38" s="33"/>
      <c r="H38" s="32" t="s">
        <v>70</v>
      </c>
      <c r="I38" s="31" t="s">
        <v>69</v>
      </c>
      <c r="J38" s="31" t="s">
        <v>68</v>
      </c>
      <c r="K38" s="31" t="s">
        <v>67</v>
      </c>
      <c r="L38" s="31" t="s">
        <v>66</v>
      </c>
      <c r="M38" s="105"/>
    </row>
    <row r="39" spans="4:13" s="14" customFormat="1" ht="18" customHeight="1" x14ac:dyDescent="0.25">
      <c r="D39" s="29"/>
      <c r="E39" s="29"/>
      <c r="F39" s="29"/>
      <c r="G39" s="29"/>
      <c r="H39" s="30" t="s">
        <v>65</v>
      </c>
      <c r="I39" s="18"/>
      <c r="J39" s="18"/>
      <c r="K39" s="18"/>
      <c r="L39" s="18"/>
      <c r="M39" s="106"/>
    </row>
    <row r="40" spans="4:13" s="14" customFormat="1" ht="18" customHeight="1" x14ac:dyDescent="0.25"/>
    <row r="41" spans="4:13" s="14" customFormat="1" ht="18" customHeight="1" x14ac:dyDescent="0.25">
      <c r="D41" s="24" t="s">
        <v>32</v>
      </c>
      <c r="E41" s="24" t="s">
        <v>59</v>
      </c>
      <c r="F41" s="17" t="s">
        <v>76</v>
      </c>
      <c r="G41" s="17" t="s">
        <v>58</v>
      </c>
      <c r="H41" s="17" t="s">
        <v>75</v>
      </c>
      <c r="I41" s="17" t="s">
        <v>74</v>
      </c>
      <c r="J41" s="17" t="s">
        <v>73</v>
      </c>
      <c r="K41" s="17" t="s">
        <v>72</v>
      </c>
      <c r="L41" s="17" t="s">
        <v>71</v>
      </c>
      <c r="M41" s="17" t="s">
        <v>41</v>
      </c>
    </row>
    <row r="42" spans="4:13" s="14" customFormat="1" ht="18" customHeight="1" thickBot="1" x14ac:dyDescent="0.3">
      <c r="D42" s="28"/>
      <c r="E42" s="28"/>
      <c r="F42" s="27"/>
      <c r="G42" s="27"/>
      <c r="H42" s="38"/>
      <c r="I42" s="37" t="str">
        <f>IF(SUM(I44:L44)&gt;0,SUM(I44:L44)/COUNTIF(I44:L44,"&gt;=0"),"")</f>
        <v/>
      </c>
      <c r="J42" s="36"/>
      <c r="K42" s="35" t="str">
        <f>IFERROR(IF(AND('Income Calculation Worksheet'!$F42&lt;&gt;"",'Income Calculation Worksheet'!$G42&lt;&gt;"",'Income Calculation Worksheet'!$F42&lt;'Income Calculation Worksheet'!$G42,'Income Calculation Worksheet'!$J42&lt;&gt;"",VALUE('Income Calculation Worksheet'!$H42)&gt;0,'Income Calculation Worksheet'!$H42&lt;&gt;""),ROUNDUP((('Income Calculation Worksheet'!$G42-MAX('Income Calculation Worksheet'!$F42,"1/1/"&amp;YEAR('Income Calculation Worksheet'!$G42)))/7)/(52/'Income Calculation Worksheet'!$H42),0),""),"")</f>
        <v/>
      </c>
      <c r="L42" s="34" t="str">
        <f>IFERROR(IF($K42&lt;&gt;"",$J42/$K42,""),"")</f>
        <v/>
      </c>
      <c r="M42" s="104" t="str">
        <f>IFERROR(IF(AND(L42&lt;&gt;"",I42&lt;&gt;"",H42&lt;&gt;""),MAX(L42,I42)*H42,""),"")</f>
        <v/>
      </c>
    </row>
    <row r="43" spans="4:13" s="14" customFormat="1" ht="18" customHeight="1" x14ac:dyDescent="0.25">
      <c r="D43" s="33"/>
      <c r="E43" s="33"/>
      <c r="F43" s="33"/>
      <c r="G43" s="33"/>
      <c r="H43" s="32" t="s">
        <v>77</v>
      </c>
      <c r="I43" s="31" t="s">
        <v>69</v>
      </c>
      <c r="J43" s="31" t="s">
        <v>68</v>
      </c>
      <c r="K43" s="31" t="s">
        <v>67</v>
      </c>
      <c r="L43" s="31" t="s">
        <v>66</v>
      </c>
      <c r="M43" s="105"/>
    </row>
    <row r="44" spans="4:13" s="14" customFormat="1" ht="18" customHeight="1" x14ac:dyDescent="0.25">
      <c r="D44" s="29"/>
      <c r="E44" s="29"/>
      <c r="F44" s="29"/>
      <c r="G44" s="29"/>
      <c r="H44" s="30" t="s">
        <v>65</v>
      </c>
      <c r="I44" s="18"/>
      <c r="J44" s="18"/>
      <c r="K44" s="18"/>
      <c r="L44" s="18"/>
      <c r="M44" s="106"/>
    </row>
    <row r="45" spans="4:13" s="14" customFormat="1" ht="18" customHeight="1" x14ac:dyDescent="0.25"/>
    <row r="46" spans="4:13" s="14" customFormat="1" ht="18" customHeight="1" x14ac:dyDescent="0.25">
      <c r="D46" s="24" t="s">
        <v>32</v>
      </c>
      <c r="E46" s="24" t="s">
        <v>59</v>
      </c>
      <c r="F46" s="17" t="s">
        <v>76</v>
      </c>
      <c r="G46" s="17" t="s">
        <v>58</v>
      </c>
      <c r="H46" s="17" t="s">
        <v>75</v>
      </c>
      <c r="I46" s="17" t="s">
        <v>74</v>
      </c>
      <c r="J46" s="17" t="s">
        <v>73</v>
      </c>
      <c r="K46" s="17" t="s">
        <v>72</v>
      </c>
      <c r="L46" s="17" t="s">
        <v>71</v>
      </c>
      <c r="M46" s="17" t="s">
        <v>41</v>
      </c>
    </row>
    <row r="47" spans="4:13" s="14" customFormat="1" ht="18" customHeight="1" thickBot="1" x14ac:dyDescent="0.3">
      <c r="D47" s="28"/>
      <c r="E47" s="28"/>
      <c r="F47" s="27"/>
      <c r="G47" s="27"/>
      <c r="H47" s="38"/>
      <c r="I47" s="37" t="str">
        <f>IF(SUM(I49:L49)&gt;0,SUM(I49:L49)/COUNTIF(I49:L49,"&gt;=0"),"")</f>
        <v/>
      </c>
      <c r="J47" s="36"/>
      <c r="K47" s="35" t="str">
        <f>IFERROR(IF(AND('Income Calculation Worksheet'!$F47&lt;&gt;"",'Income Calculation Worksheet'!$G47&lt;&gt;"",'Income Calculation Worksheet'!$F47&lt;'Income Calculation Worksheet'!$G47,'Income Calculation Worksheet'!$J47&lt;&gt;"",VALUE('Income Calculation Worksheet'!$H47)&gt;0,'Income Calculation Worksheet'!$H47&lt;&gt;""),ROUNDUP((('Income Calculation Worksheet'!$G47-MAX('Income Calculation Worksheet'!$F47,"1/1/"&amp;YEAR('Income Calculation Worksheet'!$G47)))/7)/(52/'Income Calculation Worksheet'!$H47),0),""),"")</f>
        <v/>
      </c>
      <c r="L47" s="34" t="str">
        <f>IFERROR(IF($K47&lt;&gt;"",$J47/$K47,""),"")</f>
        <v/>
      </c>
      <c r="M47" s="104" t="str">
        <f>IFERROR(IF(AND(L47&lt;&gt;"",I47&lt;&gt;"",H47&lt;&gt;""),MAX(L47,I47)*H47,""),"")</f>
        <v/>
      </c>
    </row>
    <row r="48" spans="4:13" s="14" customFormat="1" ht="18" customHeight="1" x14ac:dyDescent="0.25">
      <c r="D48" s="33"/>
      <c r="E48" s="33"/>
      <c r="F48" s="33"/>
      <c r="G48" s="33"/>
      <c r="H48" s="32" t="s">
        <v>70</v>
      </c>
      <c r="I48" s="31" t="s">
        <v>69</v>
      </c>
      <c r="J48" s="31" t="s">
        <v>68</v>
      </c>
      <c r="K48" s="31" t="s">
        <v>67</v>
      </c>
      <c r="L48" s="31" t="s">
        <v>66</v>
      </c>
      <c r="M48" s="105"/>
    </row>
    <row r="49" spans="4:13" s="14" customFormat="1" ht="18" customHeight="1" x14ac:dyDescent="0.25">
      <c r="D49" s="29"/>
      <c r="E49" s="29"/>
      <c r="F49" s="29"/>
      <c r="G49" s="29"/>
      <c r="H49" s="30" t="s">
        <v>65</v>
      </c>
      <c r="I49" s="18"/>
      <c r="J49" s="18"/>
      <c r="K49" s="18"/>
      <c r="L49" s="18"/>
      <c r="M49" s="106"/>
    </row>
    <row r="50" spans="4:13" s="14" customFormat="1" ht="18" customHeight="1" x14ac:dyDescent="0.25"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4:13" s="14" customFormat="1" ht="18" customHeight="1" x14ac:dyDescent="0.25">
      <c r="D51" s="82" t="s">
        <v>64</v>
      </c>
      <c r="E51" s="82"/>
      <c r="F51" s="82"/>
      <c r="G51" s="82"/>
      <c r="H51" s="82"/>
      <c r="I51" s="82"/>
      <c r="J51" s="82"/>
      <c r="K51" s="82"/>
      <c r="L51" s="82"/>
      <c r="M51" s="15">
        <f>SUM(M22,M27,M32,M37,M42,M47)</f>
        <v>0</v>
      </c>
    </row>
    <row r="52" spans="4:13" s="13" customFormat="1" ht="21.95" customHeight="1" x14ac:dyDescent="0.2"/>
    <row r="53" spans="4:13" s="13" customFormat="1" ht="18" customHeight="1" x14ac:dyDescent="0.2">
      <c r="D53" s="80" t="s">
        <v>63</v>
      </c>
      <c r="E53" s="80"/>
      <c r="F53" s="81"/>
      <c r="G53" s="81"/>
      <c r="H53" s="81"/>
      <c r="I53" s="81"/>
      <c r="J53" s="81"/>
      <c r="K53" s="81"/>
      <c r="L53" s="81"/>
      <c r="M53" s="81"/>
    </row>
    <row r="54" spans="4:13" s="13" customFormat="1" ht="3.95" customHeight="1" x14ac:dyDescent="0.2"/>
    <row r="55" spans="4:13" s="14" customFormat="1" ht="18" customHeight="1" x14ac:dyDescent="0.25">
      <c r="D55" s="24" t="s">
        <v>32</v>
      </c>
      <c r="E55" s="87" t="s">
        <v>59</v>
      </c>
      <c r="F55" s="87"/>
      <c r="G55" s="87"/>
      <c r="H55" s="87"/>
      <c r="I55" s="87"/>
      <c r="J55" s="87"/>
      <c r="K55" s="87"/>
      <c r="L55" s="17" t="s">
        <v>62</v>
      </c>
      <c r="M55" s="17" t="s">
        <v>41</v>
      </c>
    </row>
    <row r="56" spans="4:13" s="14" customFormat="1" ht="18" customHeight="1" x14ac:dyDescent="0.25">
      <c r="D56" s="28"/>
      <c r="E56" s="88"/>
      <c r="F56" s="100"/>
      <c r="G56" s="100"/>
      <c r="H56" s="100"/>
      <c r="I56" s="100"/>
      <c r="J56" s="100"/>
      <c r="K56" s="89"/>
      <c r="L56" s="27"/>
      <c r="M56" s="18"/>
    </row>
    <row r="57" spans="4:13" s="14" customFormat="1" ht="18" customHeight="1" x14ac:dyDescent="0.25">
      <c r="D57" s="28"/>
      <c r="E57" s="88"/>
      <c r="F57" s="100"/>
      <c r="G57" s="100"/>
      <c r="H57" s="100"/>
      <c r="I57" s="100"/>
      <c r="J57" s="100"/>
      <c r="K57" s="89"/>
      <c r="L57" s="27"/>
      <c r="M57" s="18"/>
    </row>
    <row r="58" spans="4:13" s="14" customFormat="1" ht="18" customHeight="1" x14ac:dyDescent="0.25">
      <c r="D58" s="28"/>
      <c r="E58" s="88"/>
      <c r="F58" s="100"/>
      <c r="G58" s="100"/>
      <c r="H58" s="100"/>
      <c r="I58" s="100"/>
      <c r="J58" s="100"/>
      <c r="K58" s="89"/>
      <c r="L58" s="27"/>
      <c r="M58" s="18"/>
    </row>
    <row r="59" spans="4:13" s="14" customFormat="1" ht="18" customHeight="1" x14ac:dyDescent="0.25">
      <c r="D59" s="28"/>
      <c r="E59" s="88"/>
      <c r="F59" s="100"/>
      <c r="G59" s="100"/>
      <c r="H59" s="100"/>
      <c r="I59" s="100"/>
      <c r="J59" s="100"/>
      <c r="K59" s="89"/>
      <c r="L59" s="27"/>
      <c r="M59" s="18"/>
    </row>
    <row r="60" spans="4:13" s="14" customFormat="1" ht="18" customHeight="1" x14ac:dyDescent="0.25">
      <c r="D60" s="28"/>
      <c r="E60" s="88"/>
      <c r="F60" s="100"/>
      <c r="G60" s="100"/>
      <c r="H60" s="100"/>
      <c r="I60" s="100"/>
      <c r="J60" s="100"/>
      <c r="K60" s="89"/>
      <c r="L60" s="27"/>
      <c r="M60" s="18"/>
    </row>
    <row r="61" spans="4:13" s="14" customFormat="1" ht="18" customHeight="1" x14ac:dyDescent="0.25">
      <c r="D61" s="82" t="s">
        <v>61</v>
      </c>
      <c r="E61" s="82"/>
      <c r="F61" s="82"/>
      <c r="G61" s="82"/>
      <c r="H61" s="82"/>
      <c r="I61" s="82"/>
      <c r="J61" s="82"/>
      <c r="K61" s="82"/>
      <c r="L61" s="82"/>
      <c r="M61" s="15">
        <f>SUM(M56:M60)</f>
        <v>0</v>
      </c>
    </row>
    <row r="62" spans="4:13" s="13" customFormat="1" ht="21.95" customHeight="1" x14ac:dyDescent="0.2"/>
    <row r="63" spans="4:13" s="13" customFormat="1" ht="18" customHeight="1" x14ac:dyDescent="0.2">
      <c r="D63" s="81" t="s">
        <v>60</v>
      </c>
      <c r="E63" s="81"/>
      <c r="F63" s="81"/>
      <c r="G63" s="81"/>
      <c r="H63" s="81"/>
      <c r="I63" s="81"/>
      <c r="J63" s="81"/>
      <c r="K63" s="81"/>
      <c r="L63" s="81"/>
      <c r="M63" s="81"/>
    </row>
    <row r="64" spans="4:13" s="13" customFormat="1" ht="42.75" customHeight="1" x14ac:dyDescent="0.2">
      <c r="D64" s="101" t="s">
        <v>115</v>
      </c>
      <c r="E64" s="102"/>
      <c r="F64" s="102"/>
      <c r="G64" s="102"/>
      <c r="H64" s="102"/>
      <c r="I64" s="102"/>
      <c r="J64" s="102"/>
      <c r="K64" s="102"/>
      <c r="L64" s="102"/>
      <c r="M64" s="103"/>
    </row>
    <row r="65" spans="4:13" s="13" customFormat="1" ht="3.95" customHeight="1" x14ac:dyDescent="0.2"/>
    <row r="66" spans="4:13" s="14" customFormat="1" ht="18" customHeight="1" x14ac:dyDescent="0.25">
      <c r="D66" s="24" t="s">
        <v>32</v>
      </c>
      <c r="E66" s="87" t="s">
        <v>59</v>
      </c>
      <c r="F66" s="87"/>
      <c r="G66" s="87"/>
      <c r="H66" s="87"/>
      <c r="I66" s="87"/>
      <c r="J66" s="87"/>
      <c r="K66" s="87"/>
      <c r="L66" s="17" t="s">
        <v>58</v>
      </c>
      <c r="M66" s="17" t="s">
        <v>4</v>
      </c>
    </row>
    <row r="67" spans="4:13" s="14" customFormat="1" ht="18" customHeight="1" x14ac:dyDescent="0.25">
      <c r="D67" s="28"/>
      <c r="E67" s="88"/>
      <c r="F67" s="100"/>
      <c r="G67" s="100"/>
      <c r="H67" s="100"/>
      <c r="I67" s="100"/>
      <c r="J67" s="100"/>
      <c r="K67" s="89"/>
      <c r="L67" s="27"/>
      <c r="M67" s="26"/>
    </row>
    <row r="68" spans="4:13" s="14" customFormat="1" ht="18" customHeight="1" x14ac:dyDescent="0.25">
      <c r="D68" s="28"/>
      <c r="E68" s="88"/>
      <c r="F68" s="100"/>
      <c r="G68" s="100"/>
      <c r="H68" s="100"/>
      <c r="I68" s="100"/>
      <c r="J68" s="100"/>
      <c r="K68" s="89"/>
      <c r="L68" s="27"/>
      <c r="M68" s="26"/>
    </row>
    <row r="69" spans="4:13" s="14" customFormat="1" ht="18" customHeight="1" x14ac:dyDescent="0.25">
      <c r="D69" s="28"/>
      <c r="E69" s="88"/>
      <c r="F69" s="100"/>
      <c r="G69" s="100"/>
      <c r="H69" s="100"/>
      <c r="I69" s="100"/>
      <c r="J69" s="100"/>
      <c r="K69" s="89"/>
      <c r="L69" s="27"/>
      <c r="M69" s="26"/>
    </row>
    <row r="70" spans="4:13" s="14" customFormat="1" ht="18" customHeight="1" x14ac:dyDescent="0.25">
      <c r="D70" s="28"/>
      <c r="E70" s="88"/>
      <c r="F70" s="100"/>
      <c r="G70" s="100"/>
      <c r="H70" s="100"/>
      <c r="I70" s="100"/>
      <c r="J70" s="100"/>
      <c r="K70" s="89"/>
      <c r="L70" s="27"/>
      <c r="M70" s="26"/>
    </row>
    <row r="71" spans="4:13" s="14" customFormat="1" ht="18" customHeight="1" x14ac:dyDescent="0.25">
      <c r="D71" s="28"/>
      <c r="E71" s="88"/>
      <c r="F71" s="100"/>
      <c r="G71" s="100"/>
      <c r="H71" s="100"/>
      <c r="I71" s="100"/>
      <c r="J71" s="100"/>
      <c r="K71" s="89"/>
      <c r="L71" s="27"/>
      <c r="M71" s="26"/>
    </row>
    <row r="72" spans="4:13" s="14" customFormat="1" ht="18" customHeight="1" x14ac:dyDescent="0.25">
      <c r="D72" s="82" t="s">
        <v>57</v>
      </c>
      <c r="E72" s="82"/>
      <c r="F72" s="82"/>
      <c r="G72" s="82"/>
      <c r="H72" s="82"/>
      <c r="I72" s="82"/>
      <c r="J72" s="82"/>
      <c r="K72" s="82"/>
      <c r="L72" s="82"/>
      <c r="M72" s="15">
        <f>SUM('Income Calculation Worksheet'!$M$67:$M$71)</f>
        <v>0</v>
      </c>
    </row>
    <row r="73" spans="4:13" s="13" customFormat="1" ht="9" customHeight="1" x14ac:dyDescent="0.2"/>
    <row r="74" spans="4:13" s="13" customFormat="1" ht="18" customHeight="1" x14ac:dyDescent="0.2">
      <c r="D74" s="83" t="s">
        <v>56</v>
      </c>
      <c r="E74" s="83"/>
      <c r="F74" s="83"/>
      <c r="G74" s="83"/>
      <c r="H74" s="83"/>
      <c r="I74" s="83"/>
      <c r="J74" s="83"/>
      <c r="K74" s="83"/>
      <c r="L74" s="83"/>
      <c r="M74" s="83"/>
    </row>
    <row r="75" spans="4:13" s="13" customFormat="1" ht="9" customHeight="1" x14ac:dyDescent="0.2"/>
    <row r="76" spans="4:13" s="13" customFormat="1" ht="18" customHeight="1" x14ac:dyDescent="0.2">
      <c r="D76" s="81" t="s">
        <v>38</v>
      </c>
      <c r="E76" s="81"/>
      <c r="F76" s="81"/>
      <c r="G76" s="81"/>
      <c r="H76" s="81"/>
      <c r="I76" s="81"/>
      <c r="J76" s="81"/>
      <c r="K76" s="81"/>
      <c r="L76" s="81"/>
      <c r="M76" s="81"/>
    </row>
    <row r="77" spans="4:13" s="13" customFormat="1" ht="18" customHeight="1" x14ac:dyDescent="0.2">
      <c r="D77" s="84" t="s">
        <v>109</v>
      </c>
      <c r="E77" s="85"/>
      <c r="F77" s="85"/>
      <c r="G77" s="85"/>
      <c r="H77" s="85"/>
      <c r="I77" s="85"/>
      <c r="J77" s="85"/>
      <c r="K77" s="85"/>
      <c r="L77" s="85"/>
      <c r="M77" s="86"/>
    </row>
    <row r="78" spans="4:13" s="13" customFormat="1" ht="3.95" customHeight="1" x14ac:dyDescent="0.2"/>
    <row r="79" spans="4:13" s="14" customFormat="1" ht="18" customHeight="1" x14ac:dyDescent="0.2">
      <c r="D79" s="90" t="s">
        <v>32</v>
      </c>
      <c r="E79" s="91"/>
      <c r="F79" s="90" t="s">
        <v>55</v>
      </c>
      <c r="G79" s="111"/>
      <c r="H79" s="111"/>
      <c r="I79" s="112"/>
      <c r="J79" s="109" t="s">
        <v>46</v>
      </c>
      <c r="K79" s="109"/>
      <c r="L79" s="17" t="s">
        <v>45</v>
      </c>
      <c r="M79" s="17" t="s">
        <v>41</v>
      </c>
    </row>
    <row r="80" spans="4:13" s="14" customFormat="1" ht="18" customHeight="1" x14ac:dyDescent="0.25">
      <c r="D80" s="88"/>
      <c r="E80" s="89"/>
      <c r="F80" s="79"/>
      <c r="G80" s="79"/>
      <c r="H80" s="79"/>
      <c r="I80" s="79"/>
      <c r="J80" s="110"/>
      <c r="K80" s="110"/>
      <c r="L80" s="25"/>
      <c r="M80" s="19" t="str">
        <f>IF(AND(J80&lt;&gt;"",L80&lt;&gt;""),L80*VLOOKUP(J80,'$DB.LOOKUP.ICW'!C:D,2,FALSE),"")</f>
        <v/>
      </c>
    </row>
    <row r="81" spans="4:13" s="14" customFormat="1" ht="18" customHeight="1" x14ac:dyDescent="0.25">
      <c r="D81" s="88"/>
      <c r="E81" s="89"/>
      <c r="F81" s="79"/>
      <c r="G81" s="79"/>
      <c r="H81" s="79"/>
      <c r="I81" s="79"/>
      <c r="J81" s="110"/>
      <c r="K81" s="110"/>
      <c r="L81" s="25"/>
      <c r="M81" s="19" t="str">
        <f>IF(AND(J81&lt;&gt;"",L81&lt;&gt;""),L81*VLOOKUP(J81,'$DB.LOOKUP.ICW'!C:D,2,FALSE),"")</f>
        <v/>
      </c>
    </row>
    <row r="82" spans="4:13" s="14" customFormat="1" ht="18" customHeight="1" x14ac:dyDescent="0.25">
      <c r="D82" s="88"/>
      <c r="E82" s="89"/>
      <c r="F82" s="79"/>
      <c r="G82" s="79"/>
      <c r="H82" s="79"/>
      <c r="I82" s="79"/>
      <c r="J82" s="110"/>
      <c r="K82" s="110"/>
      <c r="L82" s="25"/>
      <c r="M82" s="19" t="str">
        <f>IF(AND(J82&lt;&gt;"",L82&lt;&gt;""),L82*VLOOKUP(J82,'$DB.LOOKUP.ICW'!C:D,2,FALSE),"")</f>
        <v/>
      </c>
    </row>
    <row r="83" spans="4:13" s="14" customFormat="1" ht="18" customHeight="1" x14ac:dyDescent="0.25">
      <c r="D83" s="88"/>
      <c r="E83" s="89"/>
      <c r="F83" s="79"/>
      <c r="G83" s="79"/>
      <c r="H83" s="79"/>
      <c r="I83" s="79"/>
      <c r="J83" s="110"/>
      <c r="K83" s="110"/>
      <c r="L83" s="25"/>
      <c r="M83" s="19" t="str">
        <f>IF(AND(J83&lt;&gt;"",L83&lt;&gt;""),L83*VLOOKUP(J83,'$DB.LOOKUP.ICW'!C:D,2,FALSE),"")</f>
        <v/>
      </c>
    </row>
    <row r="84" spans="4:13" s="14" customFormat="1" ht="18" customHeight="1" x14ac:dyDescent="0.25">
      <c r="D84" s="88"/>
      <c r="E84" s="89"/>
      <c r="F84" s="79"/>
      <c r="G84" s="79"/>
      <c r="H84" s="79"/>
      <c r="I84" s="79"/>
      <c r="J84" s="110"/>
      <c r="K84" s="110"/>
      <c r="L84" s="25"/>
      <c r="M84" s="19" t="str">
        <f>IF(AND(J84&lt;&gt;"",L84&lt;&gt;""),L84*VLOOKUP(J84,'$DB.LOOKUP.ICW'!C:D,2,FALSE),"")</f>
        <v/>
      </c>
    </row>
    <row r="85" spans="4:13" s="14" customFormat="1" ht="18" customHeight="1" x14ac:dyDescent="0.25">
      <c r="D85" s="82" t="s">
        <v>54</v>
      </c>
      <c r="E85" s="82"/>
      <c r="F85" s="82"/>
      <c r="G85" s="82"/>
      <c r="H85" s="82"/>
      <c r="I85" s="82"/>
      <c r="J85" s="82"/>
      <c r="K85" s="82"/>
      <c r="L85" s="82"/>
      <c r="M85" s="15">
        <f>SUM(M80:M84)</f>
        <v>0</v>
      </c>
    </row>
    <row r="86" spans="4:13" s="13" customFormat="1" ht="9" customHeight="1" x14ac:dyDescent="0.2"/>
    <row r="87" spans="4:13" s="13" customFormat="1" ht="18" customHeight="1" x14ac:dyDescent="0.2">
      <c r="D87" s="83" t="s">
        <v>53</v>
      </c>
      <c r="E87" s="83"/>
      <c r="F87" s="83"/>
      <c r="G87" s="83"/>
      <c r="H87" s="83"/>
      <c r="I87" s="83"/>
      <c r="J87" s="83"/>
      <c r="K87" s="83"/>
      <c r="L87" s="83"/>
      <c r="M87" s="83"/>
    </row>
    <row r="88" spans="4:13" s="13" customFormat="1" ht="9" customHeight="1" x14ac:dyDescent="0.2"/>
    <row r="89" spans="4:13" s="13" customFormat="1" ht="18" customHeight="1" x14ac:dyDescent="0.2">
      <c r="D89" s="81" t="s">
        <v>38</v>
      </c>
      <c r="E89" s="81"/>
      <c r="F89" s="81"/>
      <c r="G89" s="81"/>
      <c r="H89" s="81"/>
      <c r="I89" s="81"/>
      <c r="J89" s="81"/>
      <c r="K89" s="81"/>
      <c r="L89" s="81"/>
      <c r="M89" s="81"/>
    </row>
    <row r="90" spans="4:13" s="13" customFormat="1" ht="30" customHeight="1" x14ac:dyDescent="0.2">
      <c r="D90" s="84" t="s">
        <v>87</v>
      </c>
      <c r="E90" s="85"/>
      <c r="F90" s="85"/>
      <c r="G90" s="85"/>
      <c r="H90" s="85"/>
      <c r="I90" s="85"/>
      <c r="J90" s="85"/>
      <c r="K90" s="85"/>
      <c r="L90" s="85"/>
      <c r="M90" s="86"/>
    </row>
    <row r="91" spans="4:13" s="13" customFormat="1" ht="3.95" customHeight="1" x14ac:dyDescent="0.2"/>
    <row r="92" spans="4:13" s="14" customFormat="1" ht="18" customHeight="1" x14ac:dyDescent="0.25">
      <c r="D92" s="24" t="s">
        <v>32</v>
      </c>
      <c r="E92" s="90" t="s">
        <v>52</v>
      </c>
      <c r="F92" s="114"/>
      <c r="G92" s="114"/>
      <c r="H92" s="114"/>
      <c r="I92" s="114"/>
      <c r="J92" s="91"/>
      <c r="K92" s="17" t="s">
        <v>51</v>
      </c>
      <c r="L92" s="17" t="s">
        <v>50</v>
      </c>
      <c r="M92" s="17" t="s">
        <v>41</v>
      </c>
    </row>
    <row r="93" spans="4:13" s="14" customFormat="1" ht="18" customHeight="1" x14ac:dyDescent="0.25">
      <c r="D93" s="23"/>
      <c r="E93" s="115"/>
      <c r="F93" s="116"/>
      <c r="G93" s="116"/>
      <c r="H93" s="116"/>
      <c r="I93" s="116"/>
      <c r="J93" s="117"/>
      <c r="K93" s="22"/>
      <c r="L93" s="21"/>
      <c r="M93" s="19" t="str">
        <f>IF(AND(K93&lt;&gt;"",L93&lt;&gt;""),L93/(K93/12),"")</f>
        <v/>
      </c>
    </row>
    <row r="94" spans="4:13" s="14" customFormat="1" ht="18" customHeight="1" x14ac:dyDescent="0.25">
      <c r="D94" s="23"/>
      <c r="E94" s="115"/>
      <c r="F94" s="116"/>
      <c r="G94" s="116"/>
      <c r="H94" s="116"/>
      <c r="I94" s="116"/>
      <c r="J94" s="117"/>
      <c r="K94" s="22"/>
      <c r="L94" s="21"/>
      <c r="M94" s="19" t="str">
        <f>IF(AND(K94&lt;&gt;"",L94&lt;&gt;""),L94/(K94/12),"")</f>
        <v/>
      </c>
    </row>
    <row r="95" spans="4:13" s="14" customFormat="1" ht="18" customHeight="1" x14ac:dyDescent="0.25">
      <c r="D95" s="23"/>
      <c r="E95" s="115"/>
      <c r="F95" s="116"/>
      <c r="G95" s="116"/>
      <c r="H95" s="116"/>
      <c r="I95" s="116"/>
      <c r="J95" s="117"/>
      <c r="K95" s="22"/>
      <c r="L95" s="21"/>
      <c r="M95" s="19" t="str">
        <f>IF(AND(K95&lt;&gt;"",L95&lt;&gt;""),L95/(K95/12),"")</f>
        <v/>
      </c>
    </row>
    <row r="96" spans="4:13" s="14" customFormat="1" ht="18" customHeight="1" x14ac:dyDescent="0.25">
      <c r="D96" s="23"/>
      <c r="E96" s="115"/>
      <c r="F96" s="116"/>
      <c r="G96" s="116"/>
      <c r="H96" s="116"/>
      <c r="I96" s="116"/>
      <c r="J96" s="117"/>
      <c r="K96" s="22"/>
      <c r="L96" s="21"/>
      <c r="M96" s="19" t="str">
        <f>IF(AND(K96&lt;&gt;"",L96&lt;&gt;""),L96/(K96/12),"")</f>
        <v/>
      </c>
    </row>
    <row r="97" spans="4:13" s="14" customFormat="1" ht="18" customHeight="1" x14ac:dyDescent="0.25">
      <c r="D97" s="82" t="s">
        <v>49</v>
      </c>
      <c r="E97" s="82"/>
      <c r="F97" s="82"/>
      <c r="G97" s="82"/>
      <c r="H97" s="82"/>
      <c r="I97" s="82"/>
      <c r="J97" s="82"/>
      <c r="K97" s="82"/>
      <c r="L97" s="82"/>
      <c r="M97" s="15">
        <f>SUM(M93:M96)</f>
        <v>0</v>
      </c>
    </row>
    <row r="98" spans="4:13" s="13" customFormat="1" ht="9" customHeight="1" x14ac:dyDescent="0.2"/>
    <row r="99" spans="4:13" s="13" customFormat="1" ht="18" customHeight="1" x14ac:dyDescent="0.2">
      <c r="D99" s="83" t="s">
        <v>48</v>
      </c>
      <c r="E99" s="83"/>
      <c r="F99" s="83"/>
      <c r="G99" s="83"/>
      <c r="H99" s="83"/>
      <c r="I99" s="83"/>
      <c r="J99" s="83"/>
      <c r="K99" s="83"/>
      <c r="L99" s="83"/>
      <c r="M99" s="83"/>
    </row>
    <row r="100" spans="4:13" s="13" customFormat="1" ht="9" customHeight="1" x14ac:dyDescent="0.2"/>
    <row r="101" spans="4:13" s="13" customFormat="1" ht="18" customHeight="1" x14ac:dyDescent="0.2">
      <c r="D101" s="81" t="s">
        <v>38</v>
      </c>
      <c r="E101" s="81"/>
      <c r="F101" s="81"/>
      <c r="G101" s="81"/>
      <c r="H101" s="81"/>
      <c r="I101" s="81"/>
      <c r="J101" s="81"/>
      <c r="K101" s="81"/>
      <c r="L101" s="81"/>
      <c r="M101" s="81"/>
    </row>
    <row r="102" spans="4:13" s="20" customFormat="1" ht="30.75" customHeight="1" x14ac:dyDescent="0.25">
      <c r="D102" s="84" t="s">
        <v>88</v>
      </c>
      <c r="E102" s="85"/>
      <c r="F102" s="85"/>
      <c r="G102" s="85"/>
      <c r="H102" s="85"/>
      <c r="I102" s="85"/>
      <c r="J102" s="85"/>
      <c r="K102" s="85"/>
      <c r="L102" s="85"/>
      <c r="M102" s="86"/>
    </row>
    <row r="103" spans="4:13" s="13" customFormat="1" ht="3.95" customHeight="1" x14ac:dyDescent="0.2"/>
    <row r="104" spans="4:13" s="14" customFormat="1" ht="18" customHeight="1" x14ac:dyDescent="0.25">
      <c r="D104" s="90" t="s">
        <v>32</v>
      </c>
      <c r="E104" s="91"/>
      <c r="F104" s="87" t="s">
        <v>47</v>
      </c>
      <c r="G104" s="87"/>
      <c r="H104" s="87"/>
      <c r="I104" s="87"/>
      <c r="J104" s="109" t="s">
        <v>46</v>
      </c>
      <c r="K104" s="109"/>
      <c r="L104" s="17" t="s">
        <v>45</v>
      </c>
      <c r="M104" s="17" t="s">
        <v>41</v>
      </c>
    </row>
    <row r="105" spans="4:13" s="14" customFormat="1" ht="18" customHeight="1" x14ac:dyDescent="0.25">
      <c r="D105" s="88"/>
      <c r="E105" s="89"/>
      <c r="F105" s="79"/>
      <c r="G105" s="79"/>
      <c r="H105" s="79"/>
      <c r="I105" s="79"/>
      <c r="J105" s="110"/>
      <c r="K105" s="110"/>
      <c r="L105" s="18"/>
      <c r="M105" s="19" t="str">
        <f>IF(AND(J105&lt;&gt;"",L105&lt;&gt;""),L105*VLOOKUP(J105,'$DB.LOOKUP.ICW'!C:D,2,FALSE),"")</f>
        <v/>
      </c>
    </row>
    <row r="106" spans="4:13" s="14" customFormat="1" ht="18" customHeight="1" x14ac:dyDescent="0.25">
      <c r="D106" s="88"/>
      <c r="E106" s="89"/>
      <c r="F106" s="79"/>
      <c r="G106" s="79"/>
      <c r="H106" s="79"/>
      <c r="I106" s="79"/>
      <c r="J106" s="110"/>
      <c r="K106" s="110"/>
      <c r="L106" s="18"/>
      <c r="M106" s="19" t="str">
        <f>IF(AND(J106&lt;&gt;"",L106&lt;&gt;""),L106*VLOOKUP(J106,'$DB.LOOKUP.ICW'!C:D,2,FALSE),"")</f>
        <v/>
      </c>
    </row>
    <row r="107" spans="4:13" s="14" customFormat="1" ht="18" customHeight="1" x14ac:dyDescent="0.25">
      <c r="D107" s="88"/>
      <c r="E107" s="89"/>
      <c r="F107" s="79"/>
      <c r="G107" s="79"/>
      <c r="H107" s="79"/>
      <c r="I107" s="79"/>
      <c r="J107" s="110"/>
      <c r="K107" s="110"/>
      <c r="L107" s="18"/>
      <c r="M107" s="19" t="str">
        <f>IF(AND(J107&lt;&gt;"",L107&lt;&gt;""),L107*VLOOKUP(J107,'$DB.LOOKUP.ICW'!C:D,2,FALSE),"")</f>
        <v/>
      </c>
    </row>
    <row r="108" spans="4:13" s="14" customFormat="1" ht="18" customHeight="1" x14ac:dyDescent="0.25">
      <c r="D108" s="88"/>
      <c r="E108" s="89"/>
      <c r="F108" s="79"/>
      <c r="G108" s="79"/>
      <c r="H108" s="79"/>
      <c r="I108" s="79"/>
      <c r="J108" s="110"/>
      <c r="K108" s="110"/>
      <c r="L108" s="18"/>
      <c r="M108" s="19" t="str">
        <f>IF(AND(J108&lt;&gt;"",L108&lt;&gt;""),L108*VLOOKUP(J108,'$DB.LOOKUP.ICW'!C:D,2,FALSE),"")</f>
        <v/>
      </c>
    </row>
    <row r="109" spans="4:13" s="14" customFormat="1" ht="18" customHeight="1" x14ac:dyDescent="0.25">
      <c r="D109" s="82" t="s">
        <v>44</v>
      </c>
      <c r="E109" s="82"/>
      <c r="F109" s="82"/>
      <c r="G109" s="82"/>
      <c r="H109" s="82"/>
      <c r="I109" s="82"/>
      <c r="J109" s="82"/>
      <c r="K109" s="82"/>
      <c r="L109" s="82"/>
      <c r="M109" s="15">
        <f>SUM(M105:M108)</f>
        <v>0</v>
      </c>
    </row>
    <row r="110" spans="4:13" s="13" customFormat="1" ht="9" customHeight="1" x14ac:dyDescent="0.2"/>
    <row r="111" spans="4:13" s="13" customFormat="1" ht="18" customHeight="1" x14ac:dyDescent="0.2">
      <c r="D111" s="83" t="s">
        <v>43</v>
      </c>
      <c r="E111" s="83"/>
      <c r="F111" s="83"/>
      <c r="G111" s="83"/>
      <c r="H111" s="83"/>
      <c r="I111" s="83"/>
      <c r="J111" s="83"/>
      <c r="K111" s="83"/>
      <c r="L111" s="83"/>
      <c r="M111" s="83"/>
    </row>
    <row r="112" spans="4:13" s="13" customFormat="1" ht="9" customHeight="1" x14ac:dyDescent="0.2"/>
    <row r="113" spans="4:13" s="13" customFormat="1" ht="18" customHeight="1" x14ac:dyDescent="0.2">
      <c r="D113" s="81" t="s">
        <v>38</v>
      </c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4:13" s="13" customFormat="1" ht="69.75" customHeight="1" x14ac:dyDescent="0.2">
      <c r="D114" s="84" t="s">
        <v>110</v>
      </c>
      <c r="E114" s="85"/>
      <c r="F114" s="85"/>
      <c r="G114" s="85"/>
      <c r="H114" s="85"/>
      <c r="I114" s="85"/>
      <c r="J114" s="85"/>
      <c r="K114" s="85"/>
      <c r="L114" s="85"/>
      <c r="M114" s="86"/>
    </row>
    <row r="115" spans="4:13" s="13" customFormat="1" ht="3.95" customHeight="1" x14ac:dyDescent="0.2"/>
    <row r="116" spans="4:13" s="14" customFormat="1" ht="18" customHeight="1" x14ac:dyDescent="0.25">
      <c r="D116" s="90" t="s">
        <v>32</v>
      </c>
      <c r="E116" s="91"/>
      <c r="F116" s="87" t="s">
        <v>42</v>
      </c>
      <c r="G116" s="87"/>
      <c r="H116" s="87"/>
      <c r="I116" s="87"/>
      <c r="J116" s="87"/>
      <c r="K116" s="87"/>
      <c r="L116" s="87"/>
      <c r="M116" s="17" t="s">
        <v>41</v>
      </c>
    </row>
    <row r="117" spans="4:13" s="14" customFormat="1" ht="18" customHeight="1" x14ac:dyDescent="0.25">
      <c r="D117" s="88"/>
      <c r="E117" s="89"/>
      <c r="F117" s="92"/>
      <c r="G117" s="92"/>
      <c r="H117" s="92"/>
      <c r="I117" s="92"/>
      <c r="J117" s="92"/>
      <c r="K117" s="92"/>
      <c r="L117" s="92"/>
      <c r="M117" s="18"/>
    </row>
    <row r="118" spans="4:13" s="14" customFormat="1" ht="18" customHeight="1" x14ac:dyDescent="0.25">
      <c r="D118" s="88"/>
      <c r="E118" s="89"/>
      <c r="F118" s="92"/>
      <c r="G118" s="92"/>
      <c r="H118" s="92"/>
      <c r="I118" s="92"/>
      <c r="J118" s="92"/>
      <c r="K118" s="92"/>
      <c r="L118" s="92"/>
      <c r="M118" s="18"/>
    </row>
    <row r="119" spans="4:13" s="14" customFormat="1" ht="18" customHeight="1" x14ac:dyDescent="0.25">
      <c r="D119" s="88"/>
      <c r="E119" s="89"/>
      <c r="F119" s="92"/>
      <c r="G119" s="92"/>
      <c r="H119" s="92"/>
      <c r="I119" s="92"/>
      <c r="J119" s="92"/>
      <c r="K119" s="92"/>
      <c r="L119" s="92"/>
      <c r="M119" s="18"/>
    </row>
    <row r="120" spans="4:13" s="14" customFormat="1" ht="18" customHeight="1" x14ac:dyDescent="0.25">
      <c r="D120" s="88"/>
      <c r="E120" s="89"/>
      <c r="F120" s="92"/>
      <c r="G120" s="92"/>
      <c r="H120" s="92"/>
      <c r="I120" s="92"/>
      <c r="J120" s="92"/>
      <c r="K120" s="92"/>
      <c r="L120" s="92"/>
      <c r="M120" s="18"/>
    </row>
    <row r="121" spans="4:13" s="14" customFormat="1" ht="18" customHeight="1" x14ac:dyDescent="0.25">
      <c r="D121" s="88"/>
      <c r="E121" s="89"/>
      <c r="F121" s="92"/>
      <c r="G121" s="92"/>
      <c r="H121" s="92"/>
      <c r="I121" s="92"/>
      <c r="J121" s="92"/>
      <c r="K121" s="92"/>
      <c r="L121" s="92"/>
      <c r="M121" s="18"/>
    </row>
    <row r="122" spans="4:13" s="14" customFormat="1" ht="18" customHeight="1" x14ac:dyDescent="0.25">
      <c r="D122" s="82" t="s">
        <v>40</v>
      </c>
      <c r="E122" s="82"/>
      <c r="F122" s="82"/>
      <c r="G122" s="82"/>
      <c r="H122" s="82"/>
      <c r="I122" s="82"/>
      <c r="J122" s="82"/>
      <c r="K122" s="82"/>
      <c r="L122" s="82"/>
      <c r="M122" s="15">
        <f>SUM(M117:M121)</f>
        <v>0</v>
      </c>
    </row>
    <row r="123" spans="4:13" s="13" customFormat="1" ht="9" customHeight="1" x14ac:dyDescent="0.2"/>
    <row r="124" spans="4:13" s="13" customFormat="1" ht="18" customHeight="1" x14ac:dyDescent="0.2">
      <c r="D124" s="83" t="s">
        <v>39</v>
      </c>
      <c r="E124" s="83"/>
      <c r="F124" s="83"/>
      <c r="G124" s="83"/>
      <c r="H124" s="83"/>
      <c r="I124" s="83"/>
      <c r="J124" s="83"/>
      <c r="K124" s="83"/>
      <c r="L124" s="83"/>
      <c r="M124" s="83"/>
    </row>
    <row r="125" spans="4:13" s="13" customFormat="1" ht="9" customHeight="1" x14ac:dyDescent="0.2"/>
    <row r="126" spans="4:13" s="13" customFormat="1" ht="18" customHeight="1" x14ac:dyDescent="0.2">
      <c r="D126" s="81" t="s">
        <v>38</v>
      </c>
      <c r="E126" s="81"/>
      <c r="F126" s="81"/>
      <c r="G126" s="81"/>
      <c r="H126" s="81"/>
      <c r="I126" s="81"/>
      <c r="J126" s="81"/>
      <c r="K126" s="81"/>
      <c r="L126" s="81"/>
      <c r="M126" s="81"/>
    </row>
    <row r="127" spans="4:13" s="13" customFormat="1" ht="28.5" customHeight="1" x14ac:dyDescent="0.2">
      <c r="D127" s="84" t="s">
        <v>111</v>
      </c>
      <c r="E127" s="85"/>
      <c r="F127" s="85"/>
      <c r="G127" s="85"/>
      <c r="H127" s="85"/>
      <c r="I127" s="85"/>
      <c r="J127" s="85"/>
      <c r="K127" s="85"/>
      <c r="L127" s="85"/>
      <c r="M127" s="86"/>
    </row>
    <row r="128" spans="4:13" s="13" customFormat="1" ht="3.95" customHeight="1" x14ac:dyDescent="0.2"/>
    <row r="129" spans="4:13" s="14" customFormat="1" ht="18" customHeight="1" x14ac:dyDescent="0.25">
      <c r="D129" s="87" t="s">
        <v>32</v>
      </c>
      <c r="E129" s="87"/>
      <c r="F129" s="87"/>
      <c r="G129" s="87"/>
      <c r="H129" s="87"/>
      <c r="I129" s="109" t="s">
        <v>37</v>
      </c>
      <c r="J129" s="109"/>
      <c r="K129" s="109" t="s">
        <v>36</v>
      </c>
      <c r="L129" s="109"/>
      <c r="M129" s="17" t="s">
        <v>35</v>
      </c>
    </row>
    <row r="130" spans="4:13" s="14" customFormat="1" ht="18" customHeight="1" x14ac:dyDescent="0.25">
      <c r="D130" s="79"/>
      <c r="E130" s="79"/>
      <c r="F130" s="79"/>
      <c r="G130" s="79"/>
      <c r="H130" s="79"/>
      <c r="I130" s="113"/>
      <c r="J130" s="113"/>
      <c r="K130" s="93" t="str">
        <f>IF(I130&lt;&gt;"",I130*0.75,"")</f>
        <v/>
      </c>
      <c r="L130" s="93"/>
      <c r="M130" s="16" t="str">
        <f>IF(K130&lt;&gt;"",K130*12,"")</f>
        <v/>
      </c>
    </row>
    <row r="131" spans="4:13" s="14" customFormat="1" ht="18" customHeight="1" x14ac:dyDescent="0.25">
      <c r="D131" s="79"/>
      <c r="E131" s="79"/>
      <c r="F131" s="79"/>
      <c r="G131" s="79"/>
      <c r="H131" s="79"/>
      <c r="I131" s="113"/>
      <c r="J131" s="113"/>
      <c r="K131" s="93" t="str">
        <f>IF(I131&lt;&gt;"",I131*0.75,"")</f>
        <v/>
      </c>
      <c r="L131" s="93"/>
      <c r="M131" s="16" t="str">
        <f>IF(K131&lt;&gt;"",K131*12,"")</f>
        <v/>
      </c>
    </row>
    <row r="132" spans="4:13" s="14" customFormat="1" ht="18" customHeight="1" x14ac:dyDescent="0.25">
      <c r="D132" s="79"/>
      <c r="E132" s="79"/>
      <c r="F132" s="79"/>
      <c r="G132" s="79"/>
      <c r="H132" s="79"/>
      <c r="I132" s="113"/>
      <c r="J132" s="113"/>
      <c r="K132" s="93" t="str">
        <f>IF(I132&lt;&gt;"",I132*0.75,"")</f>
        <v/>
      </c>
      <c r="L132" s="93"/>
      <c r="M132" s="16" t="str">
        <f>IF(K132&lt;&gt;"",K132*12,"")</f>
        <v/>
      </c>
    </row>
    <row r="133" spans="4:13" s="14" customFormat="1" ht="18" customHeight="1" x14ac:dyDescent="0.25">
      <c r="D133" s="82" t="s">
        <v>34</v>
      </c>
      <c r="E133" s="82"/>
      <c r="F133" s="82"/>
      <c r="G133" s="82"/>
      <c r="H133" s="82"/>
      <c r="I133" s="82"/>
      <c r="J133" s="82"/>
      <c r="K133" s="82"/>
      <c r="L133" s="82"/>
      <c r="M133" s="15">
        <f>SUM(M130:M132)</f>
        <v>0</v>
      </c>
    </row>
    <row r="134" spans="4:13" s="13" customFormat="1" ht="9" customHeight="1" x14ac:dyDescent="0.2"/>
    <row r="135" spans="4:13" s="13" customFormat="1" ht="18" customHeight="1" x14ac:dyDescent="0.2">
      <c r="D135" s="83" t="s">
        <v>33</v>
      </c>
      <c r="E135" s="83"/>
      <c r="F135" s="83"/>
      <c r="G135" s="83"/>
      <c r="H135" s="83"/>
      <c r="I135" s="83"/>
      <c r="J135" s="83"/>
      <c r="K135" s="83"/>
      <c r="L135" s="83"/>
      <c r="M135" s="83"/>
    </row>
    <row r="136" spans="4:13" s="13" customFormat="1" ht="9" customHeight="1" x14ac:dyDescent="0.2"/>
    <row r="137" spans="4:13" s="13" customFormat="1" ht="18" customHeight="1" x14ac:dyDescent="0.2">
      <c r="D137" s="81" t="s">
        <v>3</v>
      </c>
      <c r="E137" s="81"/>
      <c r="F137" s="81"/>
      <c r="G137" s="81"/>
      <c r="H137" s="81"/>
      <c r="I137" s="81"/>
      <c r="J137" s="81"/>
      <c r="K137" s="81"/>
      <c r="L137" s="81"/>
      <c r="M137" s="81"/>
    </row>
    <row r="138" spans="4:13" s="13" customFormat="1" ht="16.5" customHeight="1" x14ac:dyDescent="0.2">
      <c r="D138" s="84" t="str">
        <f>"• Listing of all adult household members with zero income. A Zero Income Certification (AHP/HDP-001) must be submitted for each household member listed in this section."</f>
        <v>• Listing of all adult household members with zero income. A Zero Income Certification (AHP/HDP-001) must be submitted for each household member listed in this section.</v>
      </c>
      <c r="E138" s="85"/>
      <c r="F138" s="85"/>
      <c r="G138" s="85"/>
      <c r="H138" s="85"/>
      <c r="I138" s="85"/>
      <c r="J138" s="85"/>
      <c r="K138" s="85"/>
      <c r="L138" s="85"/>
      <c r="M138" s="86"/>
    </row>
    <row r="139" spans="4:13" s="13" customFormat="1" ht="3.95" customHeight="1" x14ac:dyDescent="0.2"/>
    <row r="140" spans="4:13" s="13" customFormat="1" ht="18" customHeight="1" x14ac:dyDescent="0.2">
      <c r="D140" s="87" t="s">
        <v>32</v>
      </c>
      <c r="E140" s="87"/>
      <c r="F140" s="87"/>
      <c r="G140" s="87"/>
      <c r="H140" s="87"/>
      <c r="I140" s="87"/>
      <c r="J140" s="87"/>
      <c r="K140" s="87"/>
      <c r="L140" s="87"/>
      <c r="M140" s="87"/>
    </row>
    <row r="141" spans="4:13" s="13" customFormat="1" ht="18" customHeight="1" x14ac:dyDescent="0.2">
      <c r="D141" s="79"/>
      <c r="E141" s="79"/>
      <c r="F141" s="79"/>
      <c r="G141" s="79"/>
      <c r="H141" s="79"/>
      <c r="I141" s="79"/>
      <c r="J141" s="79"/>
      <c r="K141" s="79"/>
      <c r="L141" s="79"/>
      <c r="M141" s="79"/>
    </row>
    <row r="142" spans="4:13" s="13" customFormat="1" ht="18" customHeight="1" x14ac:dyDescent="0.2">
      <c r="D142" s="79"/>
      <c r="E142" s="79"/>
      <c r="F142" s="79"/>
      <c r="G142" s="79"/>
      <c r="H142" s="79"/>
      <c r="I142" s="79"/>
      <c r="J142" s="79"/>
      <c r="K142" s="79"/>
      <c r="L142" s="79"/>
      <c r="M142" s="79"/>
    </row>
    <row r="143" spans="4:13" s="13" customFormat="1" ht="18" customHeight="1" x14ac:dyDescent="0.2">
      <c r="D143" s="79"/>
      <c r="E143" s="79"/>
      <c r="F143" s="79"/>
      <c r="G143" s="79"/>
      <c r="H143" s="79"/>
      <c r="I143" s="79"/>
      <c r="J143" s="79"/>
      <c r="K143" s="79"/>
      <c r="L143" s="79"/>
      <c r="M143" s="79"/>
    </row>
    <row r="144" spans="4:13" s="13" customFormat="1" ht="18" customHeight="1" x14ac:dyDescent="0.2">
      <c r="D144" s="79"/>
      <c r="E144" s="79"/>
      <c r="F144" s="79"/>
      <c r="G144" s="79"/>
      <c r="H144" s="79"/>
      <c r="I144" s="79"/>
      <c r="J144" s="79"/>
      <c r="K144" s="79"/>
      <c r="L144" s="79"/>
      <c r="M144" s="79"/>
    </row>
    <row r="145" spans="4:13" s="13" customFormat="1" ht="18" customHeight="1" x14ac:dyDescent="0.2">
      <c r="D145" s="79"/>
      <c r="E145" s="79"/>
      <c r="F145" s="79"/>
      <c r="G145" s="79"/>
      <c r="H145" s="79"/>
      <c r="I145" s="79"/>
      <c r="J145" s="79"/>
      <c r="K145" s="79"/>
      <c r="L145" s="79"/>
      <c r="M145" s="79"/>
    </row>
    <row r="146" spans="4:13" ht="18" customHeight="1" x14ac:dyDescent="0.25"/>
    <row r="147" spans="4:13" hidden="1" x14ac:dyDescent="0.25"/>
    <row r="148" spans="4:13" hidden="1" x14ac:dyDescent="0.25"/>
    <row r="149" spans="4:13" hidden="1" x14ac:dyDescent="0.25"/>
    <row r="150" spans="4:13" hidden="1" x14ac:dyDescent="0.25"/>
    <row r="151" spans="4:13" hidden="1" x14ac:dyDescent="0.25"/>
    <row r="152" spans="4:13" hidden="1" x14ac:dyDescent="0.25"/>
    <row r="153" spans="4:13" hidden="1" x14ac:dyDescent="0.25"/>
    <row r="154" spans="4:13" hidden="1" x14ac:dyDescent="0.25"/>
    <row r="155" spans="4:13" hidden="1" x14ac:dyDescent="0.25"/>
    <row r="156" spans="4:13" hidden="1" x14ac:dyDescent="0.25"/>
    <row r="157" spans="4:13" hidden="1" x14ac:dyDescent="0.25"/>
    <row r="158" spans="4:13" hidden="1" x14ac:dyDescent="0.25"/>
  </sheetData>
  <sheetProtection algorithmName="SHA-512" hashValue="M8zP83sadDNrXU8JMYHtCnJfScqQwaXHMBvK36oCDyBwin2bE18r3MYn3bwME28eNjF6r0D5ZC38xEd+a0ij1A==" saltValue="+rXgbIXI0LZQCTvM3doDYA==" spinCount="100000" sheet="1" objects="1" scenarios="1" selectLockedCells="1"/>
  <dataConsolidate/>
  <mergeCells count="126">
    <mergeCell ref="F8:G8"/>
    <mergeCell ref="F9:G9"/>
    <mergeCell ref="D126:M126"/>
    <mergeCell ref="D127:M127"/>
    <mergeCell ref="J79:K79"/>
    <mergeCell ref="J80:K80"/>
    <mergeCell ref="J81:K81"/>
    <mergeCell ref="J82:K82"/>
    <mergeCell ref="J83:K83"/>
    <mergeCell ref="D97:L97"/>
    <mergeCell ref="D109:L109"/>
    <mergeCell ref="D106:E106"/>
    <mergeCell ref="D107:E107"/>
    <mergeCell ref="D108:E108"/>
    <mergeCell ref="F119:L119"/>
    <mergeCell ref="D101:M101"/>
    <mergeCell ref="J105:K105"/>
    <mergeCell ref="J106:K106"/>
    <mergeCell ref="J104:K104"/>
    <mergeCell ref="F107:I107"/>
    <mergeCell ref="F80:I80"/>
    <mergeCell ref="D84:E84"/>
    <mergeCell ref="M37:M39"/>
    <mergeCell ref="M42:M44"/>
    <mergeCell ref="D133:L133"/>
    <mergeCell ref="D132:H132"/>
    <mergeCell ref="I132:J132"/>
    <mergeCell ref="K132:L132"/>
    <mergeCell ref="F121:L121"/>
    <mergeCell ref="F82:I82"/>
    <mergeCell ref="F83:I83"/>
    <mergeCell ref="D85:L85"/>
    <mergeCell ref="F84:I84"/>
    <mergeCell ref="F117:L117"/>
    <mergeCell ref="J107:K107"/>
    <mergeCell ref="E92:J92"/>
    <mergeCell ref="E93:J93"/>
    <mergeCell ref="E94:J94"/>
    <mergeCell ref="E95:J95"/>
    <mergeCell ref="E96:J96"/>
    <mergeCell ref="D129:H129"/>
    <mergeCell ref="K129:L129"/>
    <mergeCell ref="J84:K84"/>
    <mergeCell ref="D124:M124"/>
    <mergeCell ref="D130:H130"/>
    <mergeCell ref="D131:H131"/>
    <mergeCell ref="I130:J130"/>
    <mergeCell ref="I131:J131"/>
    <mergeCell ref="I129:J129"/>
    <mergeCell ref="D64:M64"/>
    <mergeCell ref="D87:M87"/>
    <mergeCell ref="D72:L72"/>
    <mergeCell ref="F118:L118"/>
    <mergeCell ref="E69:K69"/>
    <mergeCell ref="E70:K70"/>
    <mergeCell ref="E71:K71"/>
    <mergeCell ref="D74:M74"/>
    <mergeCell ref="F108:I108"/>
    <mergeCell ref="J108:K108"/>
    <mergeCell ref="F81:I81"/>
    <mergeCell ref="F79:I79"/>
    <mergeCell ref="D116:E116"/>
    <mergeCell ref="D117:E117"/>
    <mergeCell ref="D118:E118"/>
    <mergeCell ref="D119:E119"/>
    <mergeCell ref="K130:L130"/>
    <mergeCell ref="K131:L131"/>
    <mergeCell ref="D6:M6"/>
    <mergeCell ref="D16:M16"/>
    <mergeCell ref="D18:M18"/>
    <mergeCell ref="D13:M13"/>
    <mergeCell ref="K11:M11"/>
    <mergeCell ref="D11:J11"/>
    <mergeCell ref="E68:K68"/>
    <mergeCell ref="E55:K55"/>
    <mergeCell ref="E56:K56"/>
    <mergeCell ref="E57:K57"/>
    <mergeCell ref="E58:K58"/>
    <mergeCell ref="E59:K59"/>
    <mergeCell ref="E60:K60"/>
    <mergeCell ref="E66:K66"/>
    <mergeCell ref="E67:K67"/>
    <mergeCell ref="D8:E8"/>
    <mergeCell ref="D9:E9"/>
    <mergeCell ref="D19:M19"/>
    <mergeCell ref="M47:M49"/>
    <mergeCell ref="M22:M24"/>
    <mergeCell ref="M27:M29"/>
    <mergeCell ref="M32:M34"/>
    <mergeCell ref="D51:L51"/>
    <mergeCell ref="D63:M63"/>
    <mergeCell ref="D77:M77"/>
    <mergeCell ref="D121:E121"/>
    <mergeCell ref="D111:M111"/>
    <mergeCell ref="D99:M99"/>
    <mergeCell ref="D102:M102"/>
    <mergeCell ref="D113:M113"/>
    <mergeCell ref="F105:I105"/>
    <mergeCell ref="F106:I106"/>
    <mergeCell ref="D104:E104"/>
    <mergeCell ref="D105:E105"/>
    <mergeCell ref="F120:L120"/>
    <mergeCell ref="D142:M142"/>
    <mergeCell ref="D143:M143"/>
    <mergeCell ref="D144:M144"/>
    <mergeCell ref="D145:M145"/>
    <mergeCell ref="D53:M53"/>
    <mergeCell ref="D61:L61"/>
    <mergeCell ref="D135:M135"/>
    <mergeCell ref="D137:M137"/>
    <mergeCell ref="D138:M138"/>
    <mergeCell ref="D140:M140"/>
    <mergeCell ref="D141:M141"/>
    <mergeCell ref="D89:M89"/>
    <mergeCell ref="D90:M90"/>
    <mergeCell ref="F116:L116"/>
    <mergeCell ref="F104:I104"/>
    <mergeCell ref="D114:M114"/>
    <mergeCell ref="D120:E120"/>
    <mergeCell ref="D122:L122"/>
    <mergeCell ref="D79:E79"/>
    <mergeCell ref="D80:E80"/>
    <mergeCell ref="D81:E81"/>
    <mergeCell ref="D82:E82"/>
    <mergeCell ref="D83:E83"/>
    <mergeCell ref="D76:M76"/>
  </mergeCells>
  <conditionalFormatting sqref="I22 I27 I32 I37 I42 I47">
    <cfRule type="expression" dxfId="2" priority="2">
      <formula>IF($M22&lt;&gt;"",$I22&gt;$L22,FALSE)</formula>
    </cfRule>
  </conditionalFormatting>
  <conditionalFormatting sqref="L22 L27 L32 L37 L42 L47">
    <cfRule type="expression" dxfId="1" priority="1">
      <formula>IF($M22&lt;&gt;"",$I22&lt;=$L22,FALSE)</formula>
    </cfRule>
  </conditionalFormatting>
  <dataValidations count="13">
    <dataValidation operator="greaterThan" allowBlank="1" showInputMessage="1" showErrorMessage="1" sqref="I22 I27 I32 I37 I42 I47" xr:uid="{00000000-0002-0000-0400-000000000000}"/>
    <dataValidation type="whole" allowBlank="1" showInputMessage="1" showErrorMessage="1" sqref="K9" xr:uid="{00000000-0002-0000-0400-000001000000}">
      <formula1>0</formula1>
      <formula2>20</formula2>
    </dataValidation>
    <dataValidation type="list" allowBlank="1" showInputMessage="1" showErrorMessage="1" sqref="F105:I108" xr:uid="{00000000-0002-0000-0400-000002000000}">
      <formula1>RANGE_LOOKUP_DEPENDENTS</formula1>
    </dataValidation>
    <dataValidation type="whole" allowBlank="1" showInputMessage="1" showErrorMessage="1" sqref="L14:L15 J9" xr:uid="{00000000-0002-0000-0400-000003000000}">
      <formula1>1</formula1>
      <formula2>20</formula2>
    </dataValidation>
    <dataValidation type="decimal" operator="greaterThanOrEqual" allowBlank="1" showInputMessage="1" showErrorMessage="1" sqref="L93:L96 H94:H96 M117:M121" xr:uid="{00000000-0002-0000-0400-000004000000}">
      <formula1>0</formula1>
    </dataValidation>
    <dataValidation type="whole" allowBlank="1" showInputMessage="1" showErrorMessage="1" sqref="G94:G96 K93:K96" xr:uid="{00000000-0002-0000-0400-000005000000}">
      <formula1>1</formula1>
      <formula2>12</formula2>
    </dataValidation>
    <dataValidation type="date" operator="greaterThanOrEqual" allowBlank="1" showInputMessage="1" showErrorMessage="1" sqref="L67:L71 L56:L60 F22 F27 F32 F37 F42 F47" xr:uid="{00000000-0002-0000-0400-000006000000}">
      <formula1>1</formula1>
    </dataValidation>
    <dataValidation type="list" allowBlank="1" sqref="H22 H27 H32 H37 H42 H47" xr:uid="{00000000-0002-0000-0400-000007000000}">
      <formula1>RANGE_LOOKUP_PAYSTUBS_PER_YEAR</formula1>
    </dataValidation>
    <dataValidation type="list" operator="greaterThanOrEqual" allowBlank="1" showInputMessage="1" sqref="F117:F121 G118:H121" xr:uid="{00000000-0002-0000-0400-000009000000}">
      <formula1>RANGE_LOOKUP_SECTD_INCOMESOURCE</formula1>
    </dataValidation>
    <dataValidation type="list" allowBlank="1" showInputMessage="1" sqref="F80:I84" xr:uid="{00000000-0002-0000-0400-00000A000000}">
      <formula1>RANGE_LOOKUP_SECTE_INCOMESOURCE</formula1>
    </dataValidation>
    <dataValidation type="list" allowBlank="1" showInputMessage="1" showErrorMessage="1" sqref="J105:K108 J80:K84" xr:uid="{00000000-0002-0000-0400-00000B000000}">
      <formula1>RANGE_LOOKUP_CHILDSUPPORT_PYMT_FREQ</formula1>
    </dataValidation>
    <dataValidation type="decimal" operator="greaterThan" allowBlank="1" showInputMessage="1" showErrorMessage="1" sqref="L105:L108 M56:M60 M67:M71 I130:J132 J22 J27 J32 J37 J42 J47" xr:uid="{00000000-0002-0000-0400-00000C000000}">
      <formula1>0</formula1>
    </dataValidation>
    <dataValidation type="date" operator="greaterThan" allowBlank="1" showInputMessage="1" showErrorMessage="1" error="End of Pay Period must be after employment start date_x000a_" sqref="G22 G27 G32 G37 G42 G47" xr:uid="{00000000-0002-0000-0400-00000D000000}">
      <formula1>F22</formula1>
    </dataValidation>
  </dataValidations>
  <printOptions horizontalCentered="1"/>
  <pageMargins left="0.25" right="0.25" top="0.25" bottom="0.25" header="0.3" footer="0.3"/>
  <pageSetup scale="82" fitToHeight="0" orientation="landscape" r:id="rId1"/>
  <headerFooter>
    <oddFooter>&amp;RPage &amp;P of &amp;N</oddFooter>
  </headerFooter>
  <rowBreaks count="3" manualBreakCount="3">
    <brk id="39" min="2" max="13" man="1"/>
    <brk id="72" min="2" max="13" man="1"/>
    <brk id="109" min="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 tint="0.39997558519241921"/>
  </sheetPr>
  <dimension ref="A1:J7"/>
  <sheetViews>
    <sheetView workbookViewId="0">
      <selection activeCell="D9" sqref="D9:E9"/>
    </sheetView>
  </sheetViews>
  <sheetFormatPr defaultRowHeight="15" x14ac:dyDescent="0.25"/>
  <cols>
    <col min="1" max="1" width="45" style="6" bestFit="1" customWidth="1"/>
    <col min="2" max="2" width="9.140625" style="6"/>
    <col min="3" max="3" width="45" style="6" bestFit="1" customWidth="1"/>
    <col min="4" max="4" width="16.7109375" style="6" bestFit="1" customWidth="1"/>
    <col min="5" max="5" width="9.140625" style="6"/>
    <col min="6" max="6" width="45" style="6" bestFit="1" customWidth="1"/>
    <col min="7" max="7" width="9.140625" style="6"/>
    <col min="8" max="8" width="45" style="6" bestFit="1" customWidth="1"/>
    <col min="9" max="9" width="9.140625" style="6"/>
    <col min="10" max="10" width="45" style="6" bestFit="1" customWidth="1"/>
    <col min="11" max="16384" width="9.140625" style="6"/>
  </cols>
  <sheetData>
    <row r="1" spans="1:10" x14ac:dyDescent="0.25">
      <c r="A1" s="7" t="s">
        <v>31</v>
      </c>
      <c r="C1" s="7" t="s">
        <v>30</v>
      </c>
      <c r="F1" s="7" t="s">
        <v>29</v>
      </c>
      <c r="H1" s="7" t="s">
        <v>28</v>
      </c>
      <c r="J1" s="7" t="s">
        <v>27</v>
      </c>
    </row>
    <row r="2" spans="1:10" ht="15.75" thickBot="1" x14ac:dyDescent="0.3">
      <c r="A2" s="1" t="s">
        <v>26</v>
      </c>
      <c r="C2" s="1" t="s">
        <v>25</v>
      </c>
      <c r="D2" s="1" t="s">
        <v>24</v>
      </c>
      <c r="F2" s="1" t="s">
        <v>23</v>
      </c>
      <c r="H2" s="1" t="s">
        <v>22</v>
      </c>
      <c r="J2" s="1" t="s">
        <v>21</v>
      </c>
    </row>
    <row r="3" spans="1:10" ht="15.75" thickTop="1" x14ac:dyDescent="0.25">
      <c r="A3" s="12">
        <v>12</v>
      </c>
      <c r="C3" s="9" t="s">
        <v>20</v>
      </c>
      <c r="D3" s="9">
        <v>52</v>
      </c>
      <c r="F3" s="9" t="s">
        <v>19</v>
      </c>
      <c r="H3" s="9" t="s">
        <v>18</v>
      </c>
      <c r="J3" s="9" t="s">
        <v>17</v>
      </c>
    </row>
    <row r="4" spans="1:10" x14ac:dyDescent="0.25">
      <c r="A4" s="11">
        <v>24</v>
      </c>
      <c r="C4" s="10" t="s">
        <v>16</v>
      </c>
      <c r="D4" s="10">
        <v>26</v>
      </c>
      <c r="F4" s="10" t="s">
        <v>15</v>
      </c>
      <c r="H4" s="10" t="s">
        <v>14</v>
      </c>
      <c r="J4" s="10" t="s">
        <v>13</v>
      </c>
    </row>
    <row r="5" spans="1:10" x14ac:dyDescent="0.25">
      <c r="A5" s="12">
        <v>26</v>
      </c>
      <c r="C5" s="9" t="s">
        <v>12</v>
      </c>
      <c r="D5" s="9">
        <v>12</v>
      </c>
      <c r="F5" s="9" t="s">
        <v>11</v>
      </c>
      <c r="H5" s="9" t="s">
        <v>10</v>
      </c>
      <c r="J5" s="9" t="s">
        <v>9</v>
      </c>
    </row>
    <row r="6" spans="1:10" x14ac:dyDescent="0.25">
      <c r="A6" s="11">
        <v>52</v>
      </c>
      <c r="C6" s="10" t="s">
        <v>8</v>
      </c>
      <c r="D6" s="10">
        <v>6</v>
      </c>
      <c r="F6" s="10" t="s">
        <v>5</v>
      </c>
      <c r="H6" s="10" t="s">
        <v>7</v>
      </c>
      <c r="J6" s="10" t="s">
        <v>6</v>
      </c>
    </row>
    <row r="7" spans="1:10" x14ac:dyDescent="0.25">
      <c r="H7" s="9" t="s">
        <v>5</v>
      </c>
    </row>
  </sheetData>
  <sheetProtection algorithmName="SHA-512" hashValue="VMci/2Zlq//xXGvHZ6PB87FIi6OKjji6OyidvrFMzRHWrkbTHdb//jrNL17EO+gmHVtXKV9TUuNPYxgMY3uvvA==" saltValue="tqDmXDq4KLUZst8esfSxU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6BC5-9CDE-4A74-815A-DD3EC5CEB1FE}">
  <sheetPr>
    <tabColor theme="5" tint="0.39997558519241921"/>
  </sheetPr>
  <dimension ref="A1:C8"/>
  <sheetViews>
    <sheetView workbookViewId="0">
      <selection activeCell="D9" sqref="D9:E9"/>
    </sheetView>
  </sheetViews>
  <sheetFormatPr defaultRowHeight="15" x14ac:dyDescent="0.25"/>
  <cols>
    <col min="1" max="1" width="27" customWidth="1"/>
    <col min="2" max="2" width="19.28515625" customWidth="1"/>
    <col min="3" max="3" width="25.42578125" customWidth="1"/>
  </cols>
  <sheetData>
    <row r="1" spans="1:3" x14ac:dyDescent="0.25">
      <c r="A1" s="7" t="s">
        <v>91</v>
      </c>
      <c r="C1" s="78" t="s">
        <v>114</v>
      </c>
    </row>
    <row r="3" spans="1:3" x14ac:dyDescent="0.25">
      <c r="A3" t="s">
        <v>92</v>
      </c>
      <c r="B3" t="s">
        <v>93</v>
      </c>
      <c r="C3" t="s">
        <v>94</v>
      </c>
    </row>
    <row r="4" spans="1:3" x14ac:dyDescent="0.25">
      <c r="A4" t="s">
        <v>95</v>
      </c>
      <c r="B4" t="s">
        <v>96</v>
      </c>
      <c r="C4" s="72" t="s">
        <v>97</v>
      </c>
    </row>
    <row r="5" spans="1:3" x14ac:dyDescent="0.25">
      <c r="A5" t="s">
        <v>98</v>
      </c>
      <c r="B5" t="s">
        <v>99</v>
      </c>
      <c r="C5" s="77">
        <v>43706</v>
      </c>
    </row>
    <row r="6" spans="1:3" x14ac:dyDescent="0.25">
      <c r="A6" t="s">
        <v>100</v>
      </c>
      <c r="B6" t="s">
        <v>101</v>
      </c>
      <c r="C6" s="77">
        <v>43709</v>
      </c>
    </row>
    <row r="7" spans="1:3" x14ac:dyDescent="0.25">
      <c r="A7" t="s">
        <v>102</v>
      </c>
      <c r="B7" t="s">
        <v>103</v>
      </c>
      <c r="C7" s="72" t="str">
        <f>TEXT(CONFIG_REVISION_EFF_DATE,"M/YYYY")</f>
        <v>9/2019</v>
      </c>
    </row>
    <row r="8" spans="1:3" x14ac:dyDescent="0.25">
      <c r="A8" t="s">
        <v>112</v>
      </c>
      <c r="B8" t="s">
        <v>113</v>
      </c>
      <c r="C8" s="76" t="s">
        <v>116</v>
      </c>
    </row>
  </sheetData>
  <sheetProtection algorithmName="SHA-512" hashValue="A2ZmHeLrQj7txv0CGuzn8/eyDpFpozphmDeD0J0bMiDLhpYM4GwoxbIWWBH0VW7pejyvekje6kCa29gsTVYzVA==" saltValue="XFzIo/aMvpZFUSTr++h4sQ==" spinCount="100000" sheet="1" objects="1" scenarios="1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Income Calculation Worksheet</vt:lpstr>
      <vt:lpstr>$DB.LOOKUP.ICW</vt:lpstr>
      <vt:lpstr>$DB.CONFIG.ICW</vt:lpstr>
      <vt:lpstr>CONFIG_FORM_ID</vt:lpstr>
      <vt:lpstr>CONFIG_REVISION_DATE</vt:lpstr>
      <vt:lpstr>CONFIG_REVISION_EFF_DATE</vt:lpstr>
      <vt:lpstr>CONFIG_REVISION_EFF_DATE_DISPLAY</vt:lpstr>
      <vt:lpstr>HOUSEHOLD_NUM_ADULTS</vt:lpstr>
      <vt:lpstr>HOUSEHOLD_NUM_CHILDREN</vt:lpstr>
      <vt:lpstr>ICW_HOUSEHOLD_SIZE</vt:lpstr>
      <vt:lpstr>ICW_TOTAL_INCOME</vt:lpstr>
      <vt:lpstr>INCOME_SUBTOTAL_A1</vt:lpstr>
      <vt:lpstr>INCOME_SUBTOTAL_A2</vt:lpstr>
      <vt:lpstr>INCOME_SUBTOTAL_A3</vt:lpstr>
      <vt:lpstr>INCOME_SUBTOTAL_B</vt:lpstr>
      <vt:lpstr>INCOME_SUBTOTAL_C</vt:lpstr>
      <vt:lpstr>INCOME_SUBTOTAL_D</vt:lpstr>
      <vt:lpstr>INCOME_SUBTOTAL_E</vt:lpstr>
      <vt:lpstr>INCOME_SUBTOTAL_F</vt:lpstr>
      <vt:lpstr>'Income Calculation Worksheet'!Print_Area</vt:lpstr>
      <vt:lpstr>'Income Calculation Worksheet'!Print_Titles</vt:lpstr>
      <vt:lpstr>RANGE_LOOKUP_CHILDSUPPORT_PYMT_FREQ</vt:lpstr>
      <vt:lpstr>RANGE_LOOKUP_DEPENDENTS</vt:lpstr>
      <vt:lpstr>RANGE_LOOKUP_PAYSTUBS_PER_YEAR</vt:lpstr>
      <vt:lpstr>RANGE_LOOKUP_SECTD_INCOMESOURCE</vt:lpstr>
      <vt:lpstr>RANGE_LOOKUP_SECTE_INCOMESOURCE</vt:lpstr>
      <vt:lpstr>TARGET_TOP_ICW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Jeff LeSauvage</cp:lastModifiedBy>
  <cp:lastPrinted>2019-02-15T19:13:53Z</cp:lastPrinted>
  <dcterms:created xsi:type="dcterms:W3CDTF">2006-09-16T00:00:00Z</dcterms:created>
  <dcterms:modified xsi:type="dcterms:W3CDTF">2019-08-29T19:33:03Z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{3B718BCC-3F44-49A1-AB66-B0EAD00B6F24}</vt:lpwstr>
  </property>
</Properties>
</file>