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Marketing Dept\1_Marketing Materials\Housing &amp; CLP\2025\Forms\"/>
    </mc:Choice>
  </mc:AlternateContent>
  <xr:revisionPtr revIDLastSave="0" documentId="13_ncr:1_{2EE5D5B2-D041-4802-BEF6-D9203E75BD4C}" xr6:coauthVersionLast="47" xr6:coauthVersionMax="47" xr10:uidLastSave="{00000000-0000-0000-0000-000000000000}"/>
  <workbookProtection workbookAlgorithmName="SHA-512" workbookHashValue="1CvkRw276RW6Mzgw2ByjkFQLPhvnhA0zQYYleqButctXNTt7O//AOveQ1H9ZGcOh8w9B/8O2AB/BTk7Tz3qdBw==" workbookSaltValue="gZVT4XH6xQ9Siqpx/iK5Pw==" workbookSpinCount="100000" lockStructure="1"/>
  <bookViews>
    <workbookView xWindow="-120" yWindow="-120" windowWidth="30960" windowHeight="16800" tabRatio="601" xr2:uid="{4365ECFC-5A09-4669-8B55-620EA3A3EC52}"/>
  </bookViews>
  <sheets>
    <sheet name="Grant Application+Certification" sheetId="1" r:id="rId1"/>
    <sheet name="Program Summary &amp; Cert " sheetId="4" state="hidden" r:id="rId2"/>
    <sheet name="Attestation 1" sheetId="5" state="hidden" r:id="rId3"/>
    <sheet name=" Summary Page" sheetId="6" state="hidden" r:id="rId4"/>
    <sheet name="dropdowns" sheetId="3" state="hidden" r:id="rId5"/>
    <sheet name="Certification 2" sheetId="2" state="hidden" r:id="rId6"/>
  </sheets>
  <externalReferences>
    <externalReference r:id="rId7"/>
  </externalReferences>
  <definedNames>
    <definedName name="ATTR_APP_TAB_TARGET">'[1]$DB.DATA'!$C$6</definedName>
    <definedName name="ATTR_CERT_TAB_TARGET">'[1]$DB.DATA'!$C$9</definedName>
    <definedName name="ATTR_PROG_CODE">'[1]$DB.DATA'!$C$5</definedName>
    <definedName name="ATTR_PROG_DESCRIPTION">'[1]$DB.DATA'!$C$8</definedName>
    <definedName name="CONFIG_LOAN_MIN_SETTLEMENT_DATE">'[1]$DB.CONFIG'!$D$9</definedName>
    <definedName name="CONFIG_LOAN_RATE_CAP">'[1]$DB.CONFIG'!$D$10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EMBER_NAME" localSheetId="0">'Grant Application+Certification'!#REF!</definedName>
    <definedName name="_xlnm.Print_Area" localSheetId="0">'Grant Application+Certification'!$C$1:$Q$54</definedName>
    <definedName name="RANGE_LOOKUP_LOANSEC_TYPE">[1]!TBL_LOOKUP_LOANSEC_TYPE[LOANSEC_TYPE]</definedName>
    <definedName name="RANGE_LOOKUP_STATE_ALLSTATES">[1]!TBL_LOOKUP_STATES[STATE_CODE]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I14" i="1" s="1"/>
  <c r="A22" i="1" l="1"/>
  <c r="A21" i="1"/>
  <c r="C21" i="1" s="1"/>
  <c r="C14" i="1"/>
  <c r="A19" i="1"/>
  <c r="D14" i="1" l="1"/>
  <c r="I11" i="1"/>
  <c r="C22" i="1"/>
  <c r="A23" i="1"/>
  <c r="C23" i="1" s="1"/>
  <c r="A24" i="1"/>
  <c r="C24" i="1" s="1"/>
  <c r="A25" i="1"/>
  <c r="C25" i="1" s="1"/>
  <c r="A26" i="1"/>
  <c r="C26" i="1" s="1"/>
  <c r="A27" i="1"/>
  <c r="C27" i="1" s="1"/>
  <c r="A28" i="1"/>
  <c r="C28" i="1" s="1"/>
  <c r="A29" i="1"/>
  <c r="C29" i="1" s="1"/>
  <c r="A30" i="1"/>
  <c r="C30" i="1" s="1"/>
  <c r="A31" i="1"/>
  <c r="C31" i="1" s="1"/>
  <c r="A32" i="1"/>
  <c r="C32" i="1" s="1"/>
  <c r="A33" i="1"/>
  <c r="C33" i="1" s="1"/>
  <c r="A34" i="1"/>
  <c r="C34" i="1" s="1"/>
  <c r="A35" i="1"/>
  <c r="C35" i="1" s="1"/>
  <c r="A36" i="1"/>
  <c r="C36" i="1" s="1"/>
  <c r="A37" i="1"/>
  <c r="C37" i="1" s="1"/>
  <c r="A38" i="1"/>
  <c r="C38" i="1" s="1"/>
  <c r="A39" i="1"/>
  <c r="C39" i="1" s="1"/>
  <c r="A40" i="1"/>
  <c r="C40" i="1" s="1"/>
  <c r="C46" i="1"/>
  <c r="C5" i="1"/>
  <c r="C11" i="6" l="1"/>
  <c r="F21" i="1"/>
  <c r="C36" i="6"/>
  <c r="G33" i="6"/>
  <c r="G30" i="6"/>
  <c r="C33" i="6"/>
  <c r="C30" i="6"/>
  <c r="C27" i="6"/>
  <c r="G24" i="6"/>
  <c r="C24" i="6"/>
  <c r="G21" i="6"/>
  <c r="C21" i="6"/>
  <c r="I35" i="6" l="1"/>
  <c r="F14" i="1"/>
  <c r="D17" i="6"/>
  <c r="C17" i="6"/>
  <c r="E21" i="1"/>
  <c r="E22" i="1"/>
  <c r="E23" i="1"/>
  <c r="E24" i="1"/>
  <c r="E25" i="1"/>
  <c r="E26" i="1"/>
  <c r="E27" i="1"/>
  <c r="E28" i="1"/>
  <c r="E29" i="1"/>
  <c r="E30" i="1"/>
  <c r="E31" i="1"/>
  <c r="E32" i="1"/>
  <c r="E33" i="1"/>
  <c r="E34" i="1"/>
  <c r="E35" i="1"/>
  <c r="E36" i="1"/>
  <c r="E37" i="1"/>
  <c r="E38" i="1"/>
  <c r="E39" i="1"/>
  <c r="E40" i="1"/>
  <c r="H46" i="1"/>
  <c r="F22" i="1"/>
  <c r="F23" i="1"/>
  <c r="F24" i="1"/>
  <c r="F25" i="1"/>
  <c r="F26" i="1"/>
  <c r="F27" i="1"/>
  <c r="F28" i="1"/>
  <c r="F29" i="1"/>
  <c r="F30" i="1"/>
  <c r="F31" i="1"/>
  <c r="F32" i="1"/>
  <c r="F33" i="1"/>
  <c r="F34" i="1"/>
  <c r="F35" i="1"/>
  <c r="F36" i="1"/>
  <c r="F37" i="1"/>
  <c r="F38" i="1"/>
  <c r="F39" i="1"/>
  <c r="F40" i="1"/>
  <c r="I35" i="4"/>
  <c r="B8" i="2"/>
  <c r="C13" i="5"/>
  <c r="C11" i="4"/>
  <c r="R22" i="1"/>
  <c r="R23" i="1"/>
  <c r="R24" i="1"/>
  <c r="R25" i="1"/>
  <c r="R26" i="1"/>
  <c r="R27" i="1"/>
  <c r="R28" i="1"/>
  <c r="R29" i="1"/>
  <c r="R30" i="1"/>
  <c r="R31" i="1"/>
  <c r="R32" i="1"/>
  <c r="R33" i="1"/>
  <c r="R34" i="1"/>
  <c r="R35" i="1"/>
  <c r="R36" i="1"/>
  <c r="R37" i="1"/>
  <c r="R38" i="1"/>
  <c r="R39" i="1"/>
  <c r="R40" i="1"/>
  <c r="F46" i="1" l="1"/>
  <c r="G46" i="1"/>
  <c r="G17" i="6"/>
  <c r="D17" i="4"/>
  <c r="C17" i="4"/>
  <c r="S21" i="1"/>
  <c r="T40" i="1"/>
  <c r="S40" i="1"/>
  <c r="D40" i="1"/>
  <c r="T39" i="1"/>
  <c r="S39" i="1"/>
  <c r="D39" i="1"/>
  <c r="T38" i="1"/>
  <c r="S38" i="1"/>
  <c r="D38" i="1"/>
  <c r="T37" i="1"/>
  <c r="S37" i="1"/>
  <c r="D37" i="1"/>
  <c r="T36" i="1"/>
  <c r="S36" i="1"/>
  <c r="D36" i="1"/>
  <c r="T35" i="1"/>
  <c r="S35" i="1"/>
  <c r="D35" i="1"/>
  <c r="T34" i="1"/>
  <c r="S34" i="1"/>
  <c r="D34" i="1"/>
  <c r="T33" i="1"/>
  <c r="S33" i="1"/>
  <c r="D33" i="1"/>
  <c r="T32" i="1"/>
  <c r="S32" i="1"/>
  <c r="D32" i="1"/>
  <c r="T31" i="1"/>
  <c r="S31" i="1"/>
  <c r="D31" i="1"/>
  <c r="T30" i="1"/>
  <c r="S30" i="1"/>
  <c r="D30" i="1"/>
  <c r="T29" i="1"/>
  <c r="S29" i="1"/>
  <c r="D29" i="1"/>
  <c r="T28" i="1"/>
  <c r="S28" i="1"/>
  <c r="D28" i="1"/>
  <c r="T27" i="1"/>
  <c r="S27" i="1"/>
  <c r="D27" i="1"/>
  <c r="T26" i="1"/>
  <c r="S26" i="1"/>
  <c r="D26" i="1"/>
  <c r="T25" i="1"/>
  <c r="S25" i="1"/>
  <c r="D25" i="1"/>
  <c r="T24" i="1"/>
  <c r="S24" i="1"/>
  <c r="D24" i="1"/>
  <c r="T23" i="1"/>
  <c r="S23" i="1"/>
  <c r="D23" i="1"/>
  <c r="T22" i="1"/>
  <c r="S22" i="1"/>
  <c r="D22" i="1"/>
  <c r="T21" i="1"/>
  <c r="D21" i="1"/>
  <c r="R21" i="1" l="1"/>
  <c r="G17" i="4"/>
</calcChain>
</file>

<file path=xl/sharedStrings.xml><?xml version="1.0" encoding="utf-8"?>
<sst xmlns="http://schemas.openxmlformats.org/spreadsheetml/2006/main" count="201" uniqueCount="134">
  <si>
    <t>Program</t>
  </si>
  <si>
    <t>Certification</t>
  </si>
  <si>
    <t>Certification Complete</t>
  </si>
  <si>
    <t>Member Representative Name</t>
  </si>
  <si>
    <t>Address</t>
  </si>
  <si>
    <t>Status</t>
  </si>
  <si>
    <t>Row #</t>
  </si>
  <si>
    <t>Purpose - Other Description</t>
  </si>
  <si>
    <t>Sample</t>
  </si>
  <si>
    <t>Other</t>
  </si>
  <si>
    <t>Loan Purpose Description</t>
  </si>
  <si>
    <t>NY</t>
  </si>
  <si>
    <t>Record Status &amp; Validation</t>
  </si>
  <si>
    <t>REC_STATUS_CODE</t>
  </si>
  <si>
    <t>ROW_ID</t>
  </si>
  <si>
    <t>LOAN_PURPOSE_OTHER</t>
  </si>
  <si>
    <t>PROP_ADDR_CITY</t>
  </si>
  <si>
    <t>PROP_ADDR_STATE</t>
  </si>
  <si>
    <t>PROP_ADDR_ZIP</t>
  </si>
  <si>
    <t>PROP_ADDR_COUNTY</t>
  </si>
  <si>
    <t>RECORD_STARTED</t>
  </si>
  <si>
    <t>REQ_FIELDS_POPULATED</t>
  </si>
  <si>
    <t>ERROR_COUNT</t>
  </si>
  <si>
    <t>Member Certification</t>
  </si>
  <si>
    <t>Applicant (Member Institution)</t>
  </si>
  <si>
    <t>Title</t>
  </si>
  <si>
    <t>Email Address</t>
  </si>
  <si>
    <t>Date</t>
  </si>
  <si>
    <t>GRANT_AMOUNT</t>
  </si>
  <si>
    <t>Small business</t>
  </si>
  <si>
    <t>PURPOSE</t>
  </si>
  <si>
    <t xml:space="preserve">Purchasing or constructing buildings </t>
  </si>
  <si>
    <t xml:space="preserve">Facility / footprint expansion </t>
  </si>
  <si>
    <t>Land acquisition</t>
  </si>
  <si>
    <t xml:space="preserve">Job creation / retention </t>
  </si>
  <si>
    <t xml:space="preserve">Farming operations </t>
  </si>
  <si>
    <t xml:space="preserve">Finance working capital </t>
  </si>
  <si>
    <t>Payroll</t>
  </si>
  <si>
    <t>Expansion</t>
  </si>
  <si>
    <t xml:space="preserve">Cover debt servicing costs </t>
  </si>
  <si>
    <t xml:space="preserve">Purchase machinery and/ or equipment </t>
  </si>
  <si>
    <t>Sustainable retrograding</t>
  </si>
  <si>
    <t>Fund climate resilient infrastructure</t>
  </si>
  <si>
    <t>Cover restructuring costs</t>
  </si>
  <si>
    <t>Start up capital</t>
  </si>
  <si>
    <t xml:space="preserve">101 Park Avenue </t>
  </si>
  <si>
    <t>New York</t>
  </si>
  <si>
    <t>Manhattan</t>
  </si>
  <si>
    <t>Note:  Please review the Federal Home Loan Bank of New York ("FHLBNY") website or contact us at DisasterRecovery@fhlbny.com to confirm remaining available funds prior to submission of this form.</t>
  </si>
  <si>
    <t xml:space="preserve">Member Name </t>
  </si>
  <si>
    <t xml:space="preserve">Small Business </t>
  </si>
  <si>
    <t xml:space="preserve">Total Allocation </t>
  </si>
  <si>
    <t xml:space="preserve">Authorized Member Representative's Name </t>
  </si>
  <si>
    <t xml:space="preserve"> Email Address </t>
  </si>
  <si>
    <t xml:space="preserve">Authorized Member Representative's Title  </t>
  </si>
  <si>
    <t xml:space="preserve">Phone Number </t>
  </si>
  <si>
    <t xml:space="preserve">Date </t>
  </si>
  <si>
    <t xml:space="preserve">Small Business Recovery Grant Program 
Batch Request Form </t>
  </si>
  <si>
    <t xml:space="preserve">Non-Profit </t>
  </si>
  <si>
    <t>Small Business</t>
  </si>
  <si>
    <t>Member Certification &amp; Sign Off</t>
  </si>
  <si>
    <r>
      <t xml:space="preserve">Member Representative Name </t>
    </r>
    <r>
      <rPr>
        <b/>
        <sz val="10"/>
        <color rgb="FFFF0000"/>
        <rFont val="Calibri"/>
        <family val="2"/>
        <scheme val="minor"/>
      </rPr>
      <t>*</t>
    </r>
  </si>
  <si>
    <r>
      <t xml:space="preserve">Title </t>
    </r>
    <r>
      <rPr>
        <b/>
        <sz val="10"/>
        <color rgb="FFFF0000"/>
        <rFont val="Calibri"/>
        <family val="2"/>
        <scheme val="minor"/>
      </rPr>
      <t>*</t>
    </r>
  </si>
  <si>
    <r>
      <t xml:space="preserve">Phone Number </t>
    </r>
    <r>
      <rPr>
        <b/>
        <sz val="10"/>
        <color rgb="FFFF0000"/>
        <rFont val="Calibri"/>
        <family val="2"/>
        <scheme val="minor"/>
      </rPr>
      <t>*</t>
    </r>
  </si>
  <si>
    <r>
      <t xml:space="preserve">Email Address </t>
    </r>
    <r>
      <rPr>
        <sz val="10"/>
        <color rgb="FFFF0000"/>
        <rFont val="Calibri"/>
        <family val="2"/>
        <scheme val="minor"/>
      </rPr>
      <t>*</t>
    </r>
  </si>
  <si>
    <r>
      <t xml:space="preserve">Signoff Date </t>
    </r>
    <r>
      <rPr>
        <b/>
        <sz val="10"/>
        <color rgb="FFFF0000"/>
        <rFont val="Calibri"/>
        <family val="2"/>
        <scheme val="minor"/>
      </rPr>
      <t>*</t>
    </r>
  </si>
  <si>
    <t>Application Date</t>
  </si>
  <si>
    <t>NJ</t>
  </si>
  <si>
    <t>Small Bussiness Recovery Grant Application</t>
  </si>
  <si>
    <t>Membership &amp; Research</t>
  </si>
  <si>
    <t>Rachael Test</t>
  </si>
  <si>
    <t>732-850-5754</t>
  </si>
  <si>
    <t>rachael.licata@fhlbny.com</t>
  </si>
  <si>
    <t>Rachael Test 2nd Sig</t>
  </si>
  <si>
    <t>Sales &amp; Marketing</t>
  </si>
  <si>
    <t>212-441-6775</t>
  </si>
  <si>
    <t>Pass/ Fail?</t>
  </si>
  <si>
    <t># Fields Met</t>
  </si>
  <si>
    <r>
      <rPr>
        <b/>
        <sz val="11"/>
        <rFont val="Calibri"/>
        <family val="2"/>
        <scheme val="minor"/>
      </rPr>
      <t xml:space="preserve">Small Business Recovery Grant
The undersigned Member acknowledges that the Federal Home Loan Bank of New York's ("FHLBNY") acceptance of this application for grant funding does not constitute an approval or a commitment by the FHLBNY to the Member for grant funding. Upon approval of this application, disbursement of funds is subject to the terms of the Program.
</t>
    </r>
    <r>
      <rPr>
        <sz val="11"/>
        <rFont val="Calibri"/>
        <family val="2"/>
        <scheme val="minor"/>
      </rPr>
      <t xml:space="preserve"> 
The Member certifies that the funding for the Small Business Recovery Grant shall be provided for qualified businesses and activities, including but not exclusive to, activities for small businesses, defined as a small business by the Small Business administration (“SBA”) using the North American Industry Classification System (“NAIC”) codes, when using an SBA note, and/or for not-for-profit organizations.  
Project submissions outside of the program guidelines require written justification and will be evaluated on a case-by-case basis by the FHLBNY prior to application submission.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</si>
  <si>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t xml:space="preserve">Batch Request Allocation: (Calculated from Application) </t>
  </si>
  <si>
    <t>(1)</t>
  </si>
  <si>
    <t>(2)</t>
  </si>
  <si>
    <t xml:space="preserve">Certification Check: </t>
  </si>
  <si>
    <t>rachael</t>
  </si>
  <si>
    <t>test</t>
  </si>
  <si>
    <t>rac</t>
  </si>
  <si>
    <t>r</t>
  </si>
  <si>
    <t>The undersigned Member acknowledges that the Federal Home Loan Bank of New York's ("FHLBNY") acceptance of this application for grant funding does not constitute an approval or a commitment by the FHLBNY to the Member for grant funding. Upon approval of this application, disbursement of funds is subject to the terms of the Program.
(1) the Member shall comply with the requirements of the Federal Home Loan Bank of New York’s (“FHLBNY”)  Small Business Recovery Grant Program Member Guidelines now in effect, dated October 2023, or as amended (“Guidelines”);
(2) small businesses and/or non-profit organizations listed in the application have been vetted by the Member and meet the qualification criteria; 
(3) the FHLBNY may deny or recover the grant if the FHLBNY discovers that (i) the small business or non-profit does not meet the requirements of the Guidelines, or (ii) the Member provided false, misleading or incomplete information; and 
(3) nothing contained in the Guidelines or this  Small Business Recovery Grant Program Application and Funding Request (“Application”) will be construed as an agreement or commitment on the part of FHLBNY to provide a grant to the Member.  
(4) The Member certifies that the information and documentation submitted with this application is true and accurate. 
(5) The undersigned certifies that the information contained in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</si>
  <si>
    <t>`</t>
  </si>
  <si>
    <t>Small Business Recovery Grant Attestation</t>
  </si>
  <si>
    <t>Support for community programs</t>
  </si>
  <si>
    <t xml:space="preserve">This Form may be submitted by authorized representatives of the Member to request funds in the maximum amount of $50,000. Funds requested under $2,500 will not be processed. </t>
  </si>
  <si>
    <t xml:space="preserve">As an authorized representative of the FHLBNY Member above, I am submitting this request for funds under the Small Business Recovery Grant program.  I understand that this request will be reviewed on a first-come/first-served basis and the request may be modified or denied depending on availability of funds in the program and at the discretion of the FHLBNY. 
I confirm that funds up to but not exceeding the approved amounts and designations will be distributed to the business(es) listed within this application within 30 calendar days of the batch approval.  I understand that per the SBRG Program Business Program Guidelines, I have verified each small business or non profit listed within this application meets the Program Criteria in the Program's Guidelines.. 
I confirm that the Member grants permission to the FHLBNY to use the Member and Member's Customer name, logo, and information provided herein for promotional materials and other communications regarding the Small Business Recovery Grant.
This Certification documents that the Member’s Customer has met criteria contained herein.
By typing my name below, I agree that I signed this document with an electronic signature.  I intend my authorized electronic signature to have the effect of my written signature. </t>
  </si>
  <si>
    <t>Cust #</t>
  </si>
  <si>
    <t>PR</t>
  </si>
  <si>
    <t>USVI</t>
  </si>
  <si>
    <t xml:space="preserve">“As an authorized representative of the FHLBNY Member above, I am submitting this request for funds under the Small Business Recovery Grant program. I understand that this request will be reviewed on a first-come/first-served basis and the request may be modified or denied depending on availability of funds in the program, regular credit underwriting requirements, or otherwise at the discretion of the FHLBNY.”
I confirm that funds up to but not exceeding the approved amounts and designations will be distributed to the business(es) listed within this application within 30 calendar days of the batch approval.  I understand that per the SBRG Program Business Program Guidelines, I have verified each small business or non profit listed within this application meets the Program Criteria. 
I confirm that the Member grants permission to the FHLBNY to use the Member and Member's Customer name,logo, and information provided herein for promotional materials and other communications regarding the Small Business Recovery Grant.
This Certification documents that the Member’s Customer has met criteria contained herein.
By typing my name below, I agree that I signed this document with an electronic signature.  I intend my authorized electronic signature to have the effect of my written signature. </t>
  </si>
  <si>
    <t>Company 123</t>
  </si>
  <si>
    <t xml:space="preserve"> Art Supplier</t>
  </si>
  <si>
    <t>=CELL C6</t>
  </si>
  <si>
    <t>Grant Recipient Details</t>
  </si>
  <si>
    <t>QUALIFICATION_TYPE</t>
  </si>
  <si>
    <r>
      <t xml:space="preserve">Member Name </t>
    </r>
    <r>
      <rPr>
        <sz val="10"/>
        <color rgb="FFFF0000"/>
        <rFont val="Arial"/>
        <family val="2"/>
      </rPr>
      <t>*</t>
    </r>
  </si>
  <si>
    <r>
      <t xml:space="preserve">Total Requested </t>
    </r>
    <r>
      <rPr>
        <sz val="10"/>
        <color rgb="FFFF0000"/>
        <rFont val="Arial"/>
        <family val="2"/>
      </rPr>
      <t>*</t>
    </r>
  </si>
  <si>
    <r>
      <t xml:space="preserve">Qualification Type </t>
    </r>
    <r>
      <rPr>
        <b/>
        <sz val="10"/>
        <color rgb="FFFF0000"/>
        <rFont val="Arial"/>
        <family val="2"/>
      </rPr>
      <t>*</t>
    </r>
  </si>
  <si>
    <r>
      <t>Business Name</t>
    </r>
    <r>
      <rPr>
        <b/>
        <sz val="10"/>
        <color rgb="FFFF0000"/>
        <rFont val="Arial"/>
        <family val="2"/>
      </rPr>
      <t xml:space="preserve"> *</t>
    </r>
  </si>
  <si>
    <r>
      <t>Description of the Business</t>
    </r>
    <r>
      <rPr>
        <b/>
        <sz val="10"/>
        <color rgb="FFFF0000"/>
        <rFont val="Arial"/>
        <family val="2"/>
      </rPr>
      <t xml:space="preserve"> *</t>
    </r>
  </si>
  <si>
    <r>
      <t xml:space="preserve">Amount Requested </t>
    </r>
    <r>
      <rPr>
        <b/>
        <sz val="10"/>
        <color rgb="FFFF0000"/>
        <rFont val="Arial"/>
        <family val="2"/>
      </rPr>
      <t>*</t>
    </r>
  </si>
  <si>
    <r>
      <t>Address</t>
    </r>
    <r>
      <rPr>
        <b/>
        <sz val="10"/>
        <color rgb="FFFF0000"/>
        <rFont val="Arial"/>
        <family val="2"/>
      </rPr>
      <t>*</t>
    </r>
  </si>
  <si>
    <r>
      <t xml:space="preserve">City </t>
    </r>
    <r>
      <rPr>
        <b/>
        <sz val="10"/>
        <color rgb="FFFF0000"/>
        <rFont val="Arial"/>
        <family val="2"/>
      </rPr>
      <t>*</t>
    </r>
  </si>
  <si>
    <r>
      <t xml:space="preserve">State </t>
    </r>
    <r>
      <rPr>
        <b/>
        <sz val="10"/>
        <color rgb="FFFF0000"/>
        <rFont val="Arial"/>
        <family val="2"/>
      </rPr>
      <t>*</t>
    </r>
  </si>
  <si>
    <r>
      <t xml:space="preserve">Zip Code </t>
    </r>
    <r>
      <rPr>
        <b/>
        <sz val="10"/>
        <color rgb="FFFF0000"/>
        <rFont val="Arial"/>
        <family val="2"/>
      </rPr>
      <t>*</t>
    </r>
  </si>
  <si>
    <r>
      <t xml:space="preserve">County </t>
    </r>
    <r>
      <rPr>
        <b/>
        <sz val="10"/>
        <color rgb="FFFF0000"/>
        <rFont val="Arial"/>
        <family val="2"/>
      </rPr>
      <t>*</t>
    </r>
  </si>
  <si>
    <r>
      <t xml:space="preserve">Signoff Date </t>
    </r>
    <r>
      <rPr>
        <b/>
        <sz val="10"/>
        <color rgb="FFFF0000"/>
        <rFont val="Arial"/>
        <family val="2"/>
      </rPr>
      <t>*</t>
    </r>
  </si>
  <si>
    <r>
      <t xml:space="preserve">Member Representative Name </t>
    </r>
    <r>
      <rPr>
        <b/>
        <sz val="10"/>
        <color rgb="FFFF0000"/>
        <rFont val="Arial"/>
        <family val="2"/>
      </rPr>
      <t>*</t>
    </r>
  </si>
  <si>
    <r>
      <t xml:space="preserve">Title </t>
    </r>
    <r>
      <rPr>
        <b/>
        <sz val="10"/>
        <color rgb="FFFF0000"/>
        <rFont val="Arial"/>
        <family val="2"/>
      </rPr>
      <t>*</t>
    </r>
  </si>
  <si>
    <r>
      <t xml:space="preserve">Phone Number </t>
    </r>
    <r>
      <rPr>
        <b/>
        <sz val="10"/>
        <color rgb="FFFF0000"/>
        <rFont val="Arial"/>
        <family val="2"/>
      </rPr>
      <t>*</t>
    </r>
  </si>
  <si>
    <r>
      <t xml:space="preserve">Email Address </t>
    </r>
    <r>
      <rPr>
        <sz val="10"/>
        <color rgb="FFFF0000"/>
        <rFont val="Arial"/>
        <family val="2"/>
      </rPr>
      <t>*</t>
    </r>
  </si>
  <si>
    <t>CERTIFICATION</t>
  </si>
  <si>
    <r>
      <rPr>
        <b/>
        <sz val="10"/>
        <color rgb="FFFF0000"/>
        <rFont val="Arial"/>
        <family val="2"/>
      </rPr>
      <t>*</t>
    </r>
    <r>
      <rPr>
        <b/>
        <sz val="10"/>
        <color theme="1"/>
        <rFont val="Arial"/>
        <family val="2"/>
      </rPr>
      <t xml:space="preserve"> denotes required field</t>
    </r>
  </si>
  <si>
    <t xml:space="preserve">This Form may be submitted by authorized representatives of the member to request funds in the maximum amount of $50,000. Funds requested under $2,500 will not be processed. </t>
  </si>
  <si>
    <r>
      <t xml:space="preserve">Purpose / Use of Funds </t>
    </r>
    <r>
      <rPr>
        <b/>
        <sz val="10"/>
        <color rgb="FFFF0000"/>
        <rFont val="Arial"/>
        <family val="2"/>
      </rPr>
      <t>*</t>
    </r>
  </si>
  <si>
    <r>
      <t xml:space="preserve">Member # </t>
    </r>
    <r>
      <rPr>
        <sz val="10"/>
        <color rgb="FFFF0000"/>
        <rFont val="Arial"/>
        <family val="2"/>
      </rPr>
      <t>*</t>
    </r>
  </si>
  <si>
    <t>MEMBER_#</t>
  </si>
  <si>
    <t>MEMBER_NAME</t>
  </si>
  <si>
    <t>=CELL F11</t>
  </si>
  <si>
    <t>Note: Please review the Federal Home Loan Bank of New York (FHLBNY) website or contact us at SBRG@fhlbny.com to confirm the remaining available funds prior to submission of this form.</t>
  </si>
  <si>
    <t>STREET_ADDRESS</t>
  </si>
  <si>
    <t>DESCRIPTION_OF_THE_BUSINESS</t>
  </si>
  <si>
    <t>NAME</t>
  </si>
  <si>
    <t xml:space="preserve">Status will turn green only after all required fields are filled in within the Application section. </t>
  </si>
  <si>
    <t>THE 2025 SMALL BUSINESS RECOVERY GRANT APPLICATION &amp; CERTIFICATION FORM</t>
  </si>
  <si>
    <t>The 2025 SBRG</t>
  </si>
  <si>
    <t xml:space="preserve">“As an authorized representative of the FHLBNY member above, I am submitting this request for funds under the Small Business Recovery Grant Program. I understand that this request will be processed on a first-come/first-served basis and the request may be modified or denied 
depending on availability of funds in the program, regular credit underwriting requirements, or otherwise at the discretion of the FHLBNY.”
I confirm that funds up to but not exceeding the approved amounts and designations will be distributed to the small business(es) and/or non-profit(s) listed within this application within 30 calendar days of the batch approval.  
I understand that per the SBRG Program Guidelines, I have verified each small business or non-profit listed within this application meets the Program Criteria. 
I have reviewed and confirmed the recipients promote economic inclusion per applicable Fair Lending and Fair Housing laws and regulation.  
I confirm that the member grants permission to the FHLBNY to use the member and member's small business(es) and/or non-profit(s) name, logo, and information provided herein for promotional materials and other communications regarding the Small Business Recovery Grant.
This Certification documents that the member’s small business(es) and/or non-profit(s) met the criteria contained herein.
By typing my name below, I agree that I signed this document with an electronic signature.  I intend my authorized electronic signature to have the effect of my written 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</si>
</sst>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quot;$&quot;#,##0"/>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0"/>
      <name val="Calibri"/>
      <family val="2"/>
      <scheme val="minor"/>
    </font>
    <font>
      <b/>
      <sz val="12"/>
      <color theme="0"/>
      <name val="Calibri"/>
      <family val="2"/>
      <scheme val="minor"/>
    </font>
    <font>
      <b/>
      <sz val="10"/>
      <color theme="1"/>
      <name val="Calibri"/>
      <family val="2"/>
      <scheme val="minor"/>
    </font>
    <font>
      <sz val="10"/>
      <color rgb="FFFF0000"/>
      <name val="Calibri"/>
      <family val="2"/>
      <scheme val="minor"/>
    </font>
    <font>
      <sz val="10"/>
      <color theme="1"/>
      <name val="Calibri"/>
      <family val="2"/>
      <scheme val="minor"/>
    </font>
    <font>
      <u/>
      <sz val="11"/>
      <color theme="10"/>
      <name val="Calibri"/>
      <family val="2"/>
      <scheme val="minor"/>
    </font>
    <font>
      <sz val="10"/>
      <name val="Calibri"/>
      <family val="2"/>
      <scheme val="minor"/>
    </font>
    <font>
      <b/>
      <sz val="10"/>
      <color rgb="FFFF0000"/>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i/>
      <sz val="11"/>
      <name val="Calibri"/>
      <family val="2"/>
      <scheme val="minor"/>
    </font>
    <font>
      <sz val="8"/>
      <name val="Calibri"/>
      <family val="2"/>
      <scheme val="minor"/>
    </font>
    <font>
      <sz val="14"/>
      <name val="Calibri"/>
      <family val="2"/>
      <scheme val="minor"/>
    </font>
    <font>
      <sz val="11"/>
      <color rgb="FFFF0000"/>
      <name val="Calibri"/>
      <family val="2"/>
      <scheme val="minor"/>
    </font>
    <font>
      <sz val="12"/>
      <color rgb="FFFF0000"/>
      <name val="Calibri"/>
      <family val="2"/>
      <scheme val="minor"/>
    </font>
    <font>
      <sz val="11"/>
      <color theme="9"/>
      <name val="Calibri"/>
      <family val="2"/>
      <scheme val="minor"/>
    </font>
    <font>
      <b/>
      <sz val="12"/>
      <color theme="0"/>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i/>
      <sz val="10"/>
      <color theme="1"/>
      <name val="Arial"/>
      <family val="2"/>
    </font>
    <font>
      <sz val="10"/>
      <color theme="0" tint="-4.9989318521683403E-2"/>
      <name val="Arial"/>
      <family val="2"/>
    </font>
    <font>
      <sz val="10"/>
      <color theme="0"/>
      <name val="Arial"/>
      <family val="2"/>
    </font>
    <font>
      <b/>
      <sz val="10"/>
      <color theme="0"/>
      <name val="Arial"/>
      <family val="2"/>
    </font>
    <font>
      <b/>
      <sz val="12"/>
      <color theme="1"/>
      <name val="Arial"/>
      <family val="2"/>
    </font>
    <font>
      <sz val="12"/>
      <color theme="1"/>
      <name val="Arial"/>
      <family val="2"/>
    </font>
    <font>
      <b/>
      <sz val="12"/>
      <name val="Arial"/>
      <family val="2"/>
    </font>
    <font>
      <sz val="12"/>
      <name val="Arial"/>
      <family val="2"/>
    </font>
    <font>
      <b/>
      <sz val="14"/>
      <color theme="0"/>
      <name val="Arial"/>
      <family val="2"/>
    </font>
    <font>
      <sz val="10"/>
      <name val="Arial"/>
      <family val="2"/>
    </font>
    <font>
      <b/>
      <sz val="13"/>
      <name val="Arial"/>
      <family val="2"/>
    </font>
  </fonts>
  <fills count="16">
    <fill>
      <patternFill patternType="none"/>
    </fill>
    <fill>
      <patternFill patternType="gray125"/>
    </fill>
    <fill>
      <patternFill patternType="solid">
        <fgColor rgb="FF111F66"/>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CE6F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0"/>
        <bgColor indexed="64"/>
      </patternFill>
    </fill>
    <fill>
      <patternFill patternType="solid">
        <fgColor rgb="FF1F4E78"/>
        <bgColor indexed="64"/>
      </patternFill>
    </fill>
    <fill>
      <patternFill patternType="solid">
        <fgColor theme="0" tint="-0.499984740745262"/>
        <bgColor indexed="64"/>
      </patternFill>
    </fill>
    <fill>
      <patternFill patternType="solid">
        <fgColor rgb="FFD5D9EE"/>
        <bgColor indexed="64"/>
      </patternFill>
    </fill>
    <fill>
      <patternFill patternType="solid">
        <fgColor rgb="FFAAB3DD"/>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279">
    <xf numFmtId="0" fontId="0" fillId="0" borderId="0" xfId="0"/>
    <xf numFmtId="0" fontId="0" fillId="2" borderId="0" xfId="0" applyFill="1"/>
    <xf numFmtId="0" fontId="5" fillId="2" borderId="0" xfId="0" applyFont="1" applyFill="1" applyAlignment="1">
      <alignment horizontal="left" vertical="center"/>
    </xf>
    <xf numFmtId="0" fontId="6" fillId="2" borderId="0" xfId="0" applyFont="1" applyFill="1" applyAlignment="1">
      <alignment horizontal="left" vertical="center" indent="1"/>
    </xf>
    <xf numFmtId="0" fontId="6" fillId="2" borderId="0" xfId="0" applyFont="1" applyFill="1" applyAlignment="1">
      <alignment vertical="center"/>
    </xf>
    <xf numFmtId="0" fontId="2" fillId="2" borderId="0" xfId="0" applyFont="1" applyFill="1" applyAlignment="1">
      <alignment vertical="center"/>
    </xf>
    <xf numFmtId="0" fontId="0" fillId="3" borderId="0" xfId="0" applyFill="1"/>
    <xf numFmtId="0" fontId="2" fillId="3" borderId="0" xfId="0" applyFont="1" applyFill="1" applyAlignment="1">
      <alignment horizontal="left" vertical="center"/>
    </xf>
    <xf numFmtId="0" fontId="2" fillId="3" borderId="0" xfId="0" applyFont="1" applyFill="1" applyAlignment="1">
      <alignment horizontal="left" vertical="center" indent="1"/>
    </xf>
    <xf numFmtId="0" fontId="4" fillId="3" borderId="0" xfId="0" applyFont="1" applyFill="1"/>
    <xf numFmtId="0" fontId="0" fillId="0" borderId="0" xfId="0" applyAlignment="1">
      <alignment vertical="center"/>
    </xf>
    <xf numFmtId="0" fontId="3" fillId="0" borderId="0" xfId="0" applyFont="1" applyAlignment="1">
      <alignment vertical="center"/>
    </xf>
    <xf numFmtId="0" fontId="0" fillId="5" borderId="4" xfId="0" applyFill="1" applyBorder="1" applyAlignment="1" applyProtection="1">
      <alignment horizontal="left" vertical="center" indent="1"/>
      <protection locked="0"/>
    </xf>
    <xf numFmtId="14" fontId="0" fillId="5" borderId="4" xfId="0" applyNumberFormat="1" applyFill="1" applyBorder="1" applyAlignment="1" applyProtection="1">
      <alignment horizontal="left" vertical="center" indent="1"/>
      <protection locked="0"/>
    </xf>
    <xf numFmtId="0" fontId="0" fillId="5" borderId="4" xfId="0" applyFill="1" applyBorder="1" applyAlignment="1" applyProtection="1">
      <alignment horizontal="left" vertical="center"/>
      <protection locked="0"/>
    </xf>
    <xf numFmtId="0" fontId="0" fillId="0" borderId="0" xfId="0" applyFill="1" applyBorder="1" applyAlignment="1">
      <alignment vertical="center"/>
    </xf>
    <xf numFmtId="0" fontId="0" fillId="0" borderId="0" xfId="0" applyProtection="1">
      <protection locked="0"/>
    </xf>
    <xf numFmtId="0" fontId="15"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pplyProtection="1">
      <alignment horizontal="center"/>
      <protection locked="0"/>
    </xf>
    <xf numFmtId="0" fontId="15" fillId="0" borderId="0" xfId="0" applyFont="1" applyProtection="1">
      <protection locked="0"/>
    </xf>
    <xf numFmtId="0" fontId="15" fillId="5" borderId="5" xfId="0" applyFont="1" applyFill="1" applyBorder="1" applyAlignment="1" applyProtection="1">
      <protection locked="0"/>
    </xf>
    <xf numFmtId="0" fontId="9" fillId="4" borderId="10" xfId="0" applyFont="1" applyFill="1" applyBorder="1" applyAlignment="1">
      <alignment horizontal="center" wrapText="1"/>
    </xf>
    <xf numFmtId="165" fontId="15" fillId="6" borderId="16" xfId="0" applyNumberFormat="1" applyFont="1" applyFill="1" applyBorder="1"/>
    <xf numFmtId="0" fontId="0" fillId="11" borderId="0" xfId="0" applyFill="1"/>
    <xf numFmtId="0" fontId="15" fillId="11" borderId="0" xfId="0" applyFont="1" applyFill="1" applyAlignment="1">
      <alignment vertical="top"/>
    </xf>
    <xf numFmtId="0" fontId="0" fillId="11" borderId="0" xfId="0" applyFill="1" applyAlignment="1">
      <alignment vertical="top"/>
    </xf>
    <xf numFmtId="0" fontId="0" fillId="11" borderId="0" xfId="0" applyFill="1" applyAlignment="1">
      <alignment horizontal="left" vertical="top"/>
    </xf>
    <xf numFmtId="0" fontId="0" fillId="11" borderId="0" xfId="0" applyFill="1" applyAlignment="1">
      <alignment horizontal="center"/>
    </xf>
    <xf numFmtId="0" fontId="15" fillId="11" borderId="0" xfId="0" applyFont="1" applyFill="1"/>
    <xf numFmtId="0" fontId="0" fillId="11" borderId="0" xfId="0" applyFill="1" applyProtection="1">
      <protection locked="0"/>
    </xf>
    <xf numFmtId="0" fontId="3" fillId="11" borderId="0" xfId="0" applyFont="1" applyFill="1" applyAlignment="1">
      <alignment horizontal="center"/>
    </xf>
    <xf numFmtId="0" fontId="0" fillId="11" borderId="0" xfId="0" applyFill="1" applyAlignment="1">
      <alignment horizontal="left" wrapText="1"/>
    </xf>
    <xf numFmtId="0" fontId="0" fillId="11" borderId="0" xfId="0" applyFill="1" applyAlignment="1">
      <alignment horizontal="center" vertical="top" wrapText="1"/>
    </xf>
    <xf numFmtId="0" fontId="15" fillId="11" borderId="0" xfId="0" applyFont="1" applyFill="1" applyProtection="1">
      <protection locked="0"/>
    </xf>
    <xf numFmtId="0" fontId="0" fillId="11" borderId="0" xfId="0" applyFill="1" applyAlignment="1">
      <alignment horizontal="left" vertical="top" wrapText="1"/>
    </xf>
    <xf numFmtId="0" fontId="0" fillId="11" borderId="0" xfId="0" applyFill="1" applyBorder="1" applyAlignment="1">
      <alignment horizontal="left" vertical="top" wrapText="1"/>
    </xf>
    <xf numFmtId="0" fontId="0" fillId="11" borderId="0" xfId="0" applyFill="1" applyAlignment="1">
      <alignment vertical="top" wrapText="1"/>
    </xf>
    <xf numFmtId="0" fontId="0" fillId="11" borderId="10" xfId="0" applyFill="1" applyBorder="1" applyAlignment="1">
      <alignment horizontal="center"/>
    </xf>
    <xf numFmtId="0" fontId="15" fillId="11" borderId="0" xfId="0" applyFont="1" applyFill="1" applyBorder="1" applyAlignment="1" applyProtection="1">
      <alignment horizontal="center"/>
      <protection locked="0"/>
    </xf>
    <xf numFmtId="0" fontId="0" fillId="11" borderId="0" xfId="0" applyFill="1" applyBorder="1" applyAlignment="1">
      <alignment horizontal="center"/>
    </xf>
    <xf numFmtId="0" fontId="0" fillId="11" borderId="0" xfId="0" applyFill="1" applyBorder="1"/>
    <xf numFmtId="0" fontId="0" fillId="11" borderId="0" xfId="0" applyFill="1" applyBorder="1" applyProtection="1">
      <protection locked="0"/>
    </xf>
    <xf numFmtId="0" fontId="15" fillId="11" borderId="0" xfId="0" applyFont="1" applyFill="1" applyBorder="1" applyAlignment="1" applyProtection="1">
      <alignment vertical="top"/>
      <protection locked="0"/>
    </xf>
    <xf numFmtId="0" fontId="0" fillId="11" borderId="0" xfId="0" applyFill="1" applyBorder="1" applyAlignment="1" applyProtection="1">
      <alignment vertical="top"/>
      <protection locked="0"/>
    </xf>
    <xf numFmtId="0" fontId="0" fillId="11" borderId="0" xfId="0" applyFill="1" applyBorder="1" applyAlignment="1" applyProtection="1">
      <alignment horizontal="left" vertical="top"/>
      <protection locked="0"/>
    </xf>
    <xf numFmtId="0" fontId="0" fillId="11" borderId="0" xfId="0" applyFill="1" applyBorder="1" applyAlignment="1" applyProtection="1">
      <alignment horizontal="center"/>
      <protection locked="0"/>
    </xf>
    <xf numFmtId="0" fontId="15" fillId="11" borderId="0" xfId="0" applyFont="1" applyFill="1" applyBorder="1" applyProtection="1">
      <protection locked="0"/>
    </xf>
    <xf numFmtId="0" fontId="15" fillId="11" borderId="0" xfId="0" applyFont="1" applyFill="1" applyBorder="1" applyAlignment="1" applyProtection="1">
      <protection locked="0"/>
    </xf>
    <xf numFmtId="0" fontId="0" fillId="11" borderId="0" xfId="0" applyFill="1" applyBorder="1" applyAlignment="1"/>
    <xf numFmtId="0" fontId="15" fillId="11" borderId="0" xfId="0" applyFont="1" applyFill="1" applyAlignment="1" applyProtection="1">
      <alignment vertical="top"/>
      <protection locked="0"/>
    </xf>
    <xf numFmtId="0" fontId="0" fillId="11" borderId="0" xfId="0" applyFill="1" applyAlignment="1" applyProtection="1">
      <alignment vertical="top"/>
      <protection locked="0"/>
    </xf>
    <xf numFmtId="0" fontId="0" fillId="11" borderId="0" xfId="0" applyFill="1" applyAlignment="1" applyProtection="1">
      <alignment horizontal="left" vertical="top"/>
      <protection locked="0"/>
    </xf>
    <xf numFmtId="0" fontId="0" fillId="11" borderId="0" xfId="0" applyFill="1" applyAlignment="1" applyProtection="1">
      <alignment horizontal="center"/>
      <protection locked="0"/>
    </xf>
    <xf numFmtId="0" fontId="0" fillId="0" borderId="0" xfId="0" applyBorder="1" applyProtection="1">
      <protection locked="0"/>
    </xf>
    <xf numFmtId="0" fontId="0" fillId="0" borderId="0" xfId="0" applyBorder="1"/>
    <xf numFmtId="0" fontId="0" fillId="0" borderId="0" xfId="0" applyBorder="1" applyAlignment="1">
      <alignment horizontal="center"/>
    </xf>
    <xf numFmtId="0" fontId="15" fillId="5" borderId="0" xfId="0" applyFont="1" applyFill="1" applyBorder="1" applyAlignment="1" applyProtection="1">
      <protection locked="0"/>
    </xf>
    <xf numFmtId="0" fontId="13" fillId="11" borderId="0" xfId="0" applyFont="1" applyFill="1" applyAlignment="1">
      <alignment horizontal="left" vertical="top" wrapText="1"/>
    </xf>
    <xf numFmtId="0" fontId="13" fillId="11" borderId="0" xfId="0" applyFont="1" applyFill="1" applyBorder="1" applyAlignment="1">
      <alignment horizontal="left" vertical="top" wrapText="1"/>
    </xf>
    <xf numFmtId="0" fontId="0" fillId="6" borderId="0" xfId="0" applyFill="1"/>
    <xf numFmtId="0" fontId="0" fillId="0" borderId="0" xfId="0" applyAlignment="1">
      <alignment horizontal="center"/>
    </xf>
    <xf numFmtId="0" fontId="11" fillId="11" borderId="0" xfId="0" applyFont="1" applyFill="1" applyBorder="1" applyAlignment="1">
      <alignment horizontal="left" vertical="top" wrapText="1" indent="2"/>
    </xf>
    <xf numFmtId="0" fontId="2" fillId="11" borderId="0" xfId="0" applyFont="1" applyFill="1" applyBorder="1" applyAlignment="1">
      <alignment horizontal="center"/>
    </xf>
    <xf numFmtId="49" fontId="0" fillId="11" borderId="0" xfId="0" applyNumberFormat="1" applyFill="1"/>
    <xf numFmtId="49" fontId="15" fillId="11" borderId="0" xfId="0" applyNumberFormat="1" applyFont="1" applyFill="1" applyAlignment="1">
      <alignment vertical="top"/>
    </xf>
    <xf numFmtId="49" fontId="0" fillId="11" borderId="0" xfId="0" applyNumberFormat="1" applyFill="1" applyAlignment="1">
      <alignment vertical="top"/>
    </xf>
    <xf numFmtId="49" fontId="0" fillId="11" borderId="0" xfId="0" applyNumberFormat="1" applyFill="1" applyAlignment="1">
      <alignment horizontal="left" vertical="top"/>
    </xf>
    <xf numFmtId="49" fontId="0" fillId="11" borderId="0" xfId="0" applyNumberFormat="1" applyFill="1" applyAlignment="1">
      <alignment horizontal="center"/>
    </xf>
    <xf numFmtId="49" fontId="15" fillId="11" borderId="0" xfId="0" applyNumberFormat="1" applyFont="1" applyFill="1"/>
    <xf numFmtId="49" fontId="0" fillId="11" borderId="0" xfId="0" applyNumberFormat="1" applyFill="1" applyBorder="1"/>
    <xf numFmtId="49" fontId="0" fillId="11" borderId="0" xfId="0" applyNumberFormat="1" applyFill="1" applyBorder="1" applyProtection="1">
      <protection locked="0"/>
    </xf>
    <xf numFmtId="49" fontId="0" fillId="12" borderId="1" xfId="0" applyNumberFormat="1" applyFill="1" applyBorder="1"/>
    <xf numFmtId="0" fontId="0" fillId="7" borderId="0" xfId="0" applyFill="1"/>
    <xf numFmtId="0" fontId="0" fillId="7" borderId="0" xfId="0" applyFill="1" applyBorder="1"/>
    <xf numFmtId="0" fontId="20" fillId="11" borderId="0" xfId="0" applyFont="1" applyFill="1" applyBorder="1" applyAlignment="1"/>
    <xf numFmtId="0" fontId="20" fillId="11" borderId="0" xfId="0" applyFont="1" applyFill="1" applyBorder="1"/>
    <xf numFmtId="0" fontId="20" fillId="11" borderId="0" xfId="0" applyFont="1" applyFill="1" applyBorder="1" applyProtection="1">
      <protection locked="0"/>
    </xf>
    <xf numFmtId="0" fontId="21" fillId="11" borderId="0" xfId="0" applyFont="1" applyFill="1" applyBorder="1" applyAlignment="1" applyProtection="1">
      <protection locked="0"/>
    </xf>
    <xf numFmtId="0" fontId="10" fillId="5" borderId="5" xfId="2" applyFill="1" applyBorder="1" applyAlignment="1" applyProtection="1">
      <protection locked="0"/>
    </xf>
    <xf numFmtId="0" fontId="22" fillId="11" borderId="0" xfId="0" applyFont="1" applyFill="1" applyBorder="1" applyProtection="1">
      <protection locked="0"/>
    </xf>
    <xf numFmtId="14" fontId="9" fillId="5" borderId="4" xfId="0" applyNumberFormat="1"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11" borderId="0" xfId="0" applyFont="1" applyFill="1" applyBorder="1" applyAlignment="1">
      <alignment horizontal="center" wrapText="1"/>
    </xf>
    <xf numFmtId="165" fontId="15" fillId="11" borderId="0" xfId="0" applyNumberFormat="1" applyFont="1" applyFill="1" applyBorder="1" applyAlignment="1" applyProtection="1">
      <alignment horizontal="center"/>
      <protection locked="0"/>
    </xf>
    <xf numFmtId="0" fontId="9" fillId="4" borderId="9" xfId="0" applyFont="1" applyFill="1" applyBorder="1" applyAlignment="1">
      <alignment horizontal="center" wrapText="1"/>
    </xf>
    <xf numFmtId="165" fontId="15" fillId="5" borderId="17" xfId="0" applyNumberFormat="1" applyFont="1" applyFill="1" applyBorder="1" applyAlignment="1" applyProtection="1">
      <alignment horizontal="center"/>
      <protection locked="0"/>
    </xf>
    <xf numFmtId="0" fontId="9" fillId="4" borderId="6" xfId="0" applyFont="1" applyFill="1" applyBorder="1" applyAlignment="1">
      <alignment horizontal="center" wrapText="1"/>
    </xf>
    <xf numFmtId="165" fontId="15" fillId="5" borderId="18" xfId="0" applyNumberFormat="1" applyFont="1" applyFill="1" applyBorder="1" applyAlignment="1" applyProtection="1">
      <alignment horizontal="center"/>
      <protection locked="0"/>
    </xf>
    <xf numFmtId="0" fontId="7" fillId="8" borderId="13" xfId="0" applyFont="1" applyFill="1" applyBorder="1" applyAlignment="1">
      <alignment vertical="center"/>
    </xf>
    <xf numFmtId="0" fontId="9" fillId="5" borderId="1"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7" fillId="8" borderId="14" xfId="0" applyFont="1" applyFill="1" applyBorder="1" applyAlignment="1">
      <alignment vertical="center"/>
    </xf>
    <xf numFmtId="0" fontId="7" fillId="8" borderId="12" xfId="0" applyFont="1" applyFill="1" applyBorder="1" applyAlignment="1">
      <alignment vertical="center"/>
    </xf>
    <xf numFmtId="0" fontId="10" fillId="5" borderId="4" xfId="2" applyFill="1" applyBorder="1" applyAlignment="1" applyProtection="1">
      <alignment vertical="center"/>
      <protection locked="0"/>
    </xf>
    <xf numFmtId="0" fontId="0" fillId="11" borderId="10" xfId="0" applyFill="1" applyBorder="1" applyAlignment="1">
      <alignment horizontal="center"/>
    </xf>
    <xf numFmtId="0" fontId="2" fillId="11" borderId="0" xfId="0" applyFont="1" applyFill="1" applyAlignment="1">
      <alignment horizontal="center"/>
    </xf>
    <xf numFmtId="0" fontId="9" fillId="4" borderId="19" xfId="0" applyFont="1" applyFill="1" applyBorder="1" applyAlignment="1">
      <alignment horizontal="center" wrapText="1"/>
    </xf>
    <xf numFmtId="0" fontId="9" fillId="4" borderId="20" xfId="0" applyFont="1" applyFill="1" applyBorder="1" applyAlignment="1">
      <alignment horizontal="center" wrapText="1"/>
    </xf>
    <xf numFmtId="0" fontId="9" fillId="11" borderId="0" xfId="0" applyFont="1" applyFill="1" applyAlignment="1">
      <alignment horizontal="center" wrapText="1"/>
    </xf>
    <xf numFmtId="165" fontId="15" fillId="5" borderId="21" xfId="0" applyNumberFormat="1" applyFont="1" applyFill="1" applyBorder="1" applyAlignment="1" applyProtection="1">
      <alignment horizontal="center"/>
      <protection locked="0"/>
    </xf>
    <xf numFmtId="165" fontId="15" fillId="5" borderId="22" xfId="0" applyNumberFormat="1" applyFont="1" applyFill="1" applyBorder="1" applyAlignment="1" applyProtection="1">
      <alignment horizontal="center"/>
      <protection locked="0"/>
    </xf>
    <xf numFmtId="165" fontId="15" fillId="11" borderId="0" xfId="0" applyNumberFormat="1" applyFont="1" applyFill="1" applyAlignment="1" applyProtection="1">
      <alignment horizontal="center"/>
      <protection locked="0"/>
    </xf>
    <xf numFmtId="0" fontId="15" fillId="11" borderId="0" xfId="0" applyFont="1" applyFill="1" applyAlignment="1" applyProtection="1">
      <alignment horizontal="center"/>
      <protection locked="0"/>
    </xf>
    <xf numFmtId="0" fontId="15" fillId="5" borderId="5" xfId="0" applyFont="1" applyFill="1" applyBorder="1" applyProtection="1">
      <protection locked="0"/>
    </xf>
    <xf numFmtId="0" fontId="20" fillId="11" borderId="0" xfId="0" applyFont="1" applyFill="1"/>
    <xf numFmtId="0" fontId="22" fillId="11" borderId="0" xfId="0" applyFont="1" applyFill="1" applyProtection="1">
      <protection locked="0"/>
    </xf>
    <xf numFmtId="0" fontId="20" fillId="11" borderId="0" xfId="0" applyFont="1" applyFill="1" applyProtection="1">
      <protection locked="0"/>
    </xf>
    <xf numFmtId="0" fontId="21" fillId="11" borderId="0" xfId="0" applyFont="1" applyFill="1" applyProtection="1">
      <protection locked="0"/>
    </xf>
    <xf numFmtId="49" fontId="0" fillId="11" borderId="0" xfId="0" applyNumberFormat="1" applyFill="1" applyProtection="1">
      <protection locked="0"/>
    </xf>
    <xf numFmtId="0" fontId="15" fillId="5" borderId="0" xfId="0" applyFont="1" applyFill="1" applyProtection="1">
      <protection locked="0"/>
    </xf>
    <xf numFmtId="14" fontId="24" fillId="5" borderId="4" xfId="0" applyNumberFormat="1" applyFont="1" applyFill="1" applyBorder="1" applyAlignment="1" applyProtection="1">
      <alignment horizontal="center" vertical="center"/>
      <protection locked="0"/>
    </xf>
    <xf numFmtId="164" fontId="24" fillId="5" borderId="4" xfId="0" applyNumberFormat="1" applyFont="1" applyFill="1" applyBorder="1" applyAlignment="1" applyProtection="1">
      <alignment horizontal="center" vertical="center"/>
      <protection locked="0"/>
    </xf>
    <xf numFmtId="0" fontId="24" fillId="5" borderId="4" xfId="0" applyFont="1" applyFill="1" applyBorder="1" applyAlignment="1" applyProtection="1">
      <alignment horizontal="left" vertical="center"/>
      <protection locked="0"/>
    </xf>
    <xf numFmtId="49" fontId="24" fillId="5" borderId="4" xfId="0" applyNumberFormat="1" applyFont="1" applyFill="1" applyBorder="1" applyAlignment="1" applyProtection="1">
      <alignment horizontal="left" vertical="center"/>
      <protection locked="0"/>
    </xf>
    <xf numFmtId="44" fontId="24" fillId="5" borderId="4" xfId="1" applyFont="1" applyFill="1" applyBorder="1" applyAlignment="1" applyProtection="1">
      <alignment vertical="center"/>
      <protection locked="0"/>
    </xf>
    <xf numFmtId="0" fontId="24" fillId="5" borderId="4"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25" fillId="11" borderId="0" xfId="0" applyFont="1" applyFill="1" applyProtection="1"/>
    <xf numFmtId="0" fontId="30" fillId="11" borderId="0" xfId="0" applyFont="1" applyFill="1" applyAlignment="1" applyProtection="1">
      <alignment horizontal="left" vertical="center"/>
    </xf>
    <xf numFmtId="0" fontId="31" fillId="11" borderId="0" xfId="0" applyFont="1" applyFill="1" applyAlignment="1" applyProtection="1">
      <alignment horizontal="left" vertical="center" indent="1"/>
    </xf>
    <xf numFmtId="0" fontId="31" fillId="11" borderId="0" xfId="0" applyFont="1" applyFill="1" applyAlignment="1" applyProtection="1">
      <alignment vertical="center"/>
    </xf>
    <xf numFmtId="0" fontId="24" fillId="11" borderId="0" xfId="0" applyFont="1" applyFill="1" applyProtection="1"/>
    <xf numFmtId="0" fontId="24" fillId="11" borderId="0" xfId="0" applyFont="1" applyFill="1" applyAlignment="1" applyProtection="1">
      <alignment horizontal="center"/>
    </xf>
    <xf numFmtId="0" fontId="24" fillId="11" borderId="0" xfId="0" applyFont="1" applyFill="1" applyAlignment="1" applyProtection="1">
      <alignment vertical="top" wrapText="1"/>
    </xf>
    <xf numFmtId="0" fontId="24" fillId="11" borderId="0" xfId="0" applyFont="1" applyFill="1" applyAlignment="1" applyProtection="1">
      <alignment horizontal="left"/>
    </xf>
    <xf numFmtId="0" fontId="32" fillId="2" borderId="0" xfId="0" applyFont="1" applyFill="1" applyProtection="1"/>
    <xf numFmtId="0" fontId="32" fillId="11" borderId="0" xfId="0" applyFont="1" applyFill="1" applyProtection="1"/>
    <xf numFmtId="0" fontId="23" fillId="2" borderId="0" xfId="0" applyFont="1" applyFill="1" applyAlignment="1" applyProtection="1">
      <alignment vertical="center"/>
    </xf>
    <xf numFmtId="0" fontId="23" fillId="11" borderId="0" xfId="0" applyFont="1" applyFill="1" applyAlignment="1" applyProtection="1">
      <alignment vertical="center"/>
    </xf>
    <xf numFmtId="0" fontId="33" fillId="0" borderId="0" xfId="0" applyFont="1" applyProtection="1"/>
    <xf numFmtId="0" fontId="31" fillId="13" borderId="0" xfId="0" applyFont="1" applyFill="1" applyAlignment="1" applyProtection="1">
      <alignment horizontal="left" vertical="center"/>
    </xf>
    <xf numFmtId="0" fontId="31" fillId="11" borderId="0" xfId="0" applyFont="1" applyFill="1" applyAlignment="1" applyProtection="1">
      <alignment horizontal="left" vertical="center"/>
    </xf>
    <xf numFmtId="0" fontId="38" fillId="6" borderId="0" xfId="0" applyFont="1" applyFill="1" applyAlignment="1" applyProtection="1">
      <alignment horizontal="left" vertical="center" indent="1"/>
    </xf>
    <xf numFmtId="0" fontId="31" fillId="6" borderId="0" xfId="0" applyFont="1" applyFill="1" applyAlignment="1" applyProtection="1">
      <alignment horizontal="left" vertical="center" indent="1"/>
    </xf>
    <xf numFmtId="0" fontId="30" fillId="6" borderId="0" xfId="0" applyFont="1" applyFill="1" applyAlignment="1" applyProtection="1">
      <alignment horizontal="left" indent="1"/>
    </xf>
    <xf numFmtId="0" fontId="30" fillId="6" borderId="0" xfId="0" applyFont="1" applyFill="1" applyProtection="1"/>
    <xf numFmtId="0" fontId="24" fillId="6" borderId="0" xfId="0" applyFont="1" applyFill="1" applyAlignment="1" applyProtection="1">
      <alignment vertical="top" wrapText="1"/>
    </xf>
    <xf numFmtId="0" fontId="30" fillId="13" borderId="0" xfId="0" applyFont="1" applyFill="1" applyProtection="1"/>
    <xf numFmtId="0" fontId="30" fillId="11" borderId="0" xfId="0" applyFont="1" applyFill="1" applyProtection="1"/>
    <xf numFmtId="0" fontId="24" fillId="0" borderId="0" xfId="0" applyFont="1" applyProtection="1"/>
    <xf numFmtId="0" fontId="24" fillId="0" borderId="0" xfId="0" applyFont="1" applyFill="1" applyBorder="1" applyAlignment="1" applyProtection="1">
      <alignment horizontal="left" vertical="center"/>
    </xf>
    <xf numFmtId="0" fontId="24" fillId="11" borderId="0" xfId="0" applyFont="1" applyFill="1" applyBorder="1" applyAlignment="1" applyProtection="1">
      <alignment horizontal="left" vertical="center"/>
    </xf>
    <xf numFmtId="0" fontId="24" fillId="0" borderId="0" xfId="0" applyFont="1" applyAlignment="1" applyProtection="1">
      <alignment horizontal="left" vertical="center"/>
    </xf>
    <xf numFmtId="0" fontId="24" fillId="0" borderId="0" xfId="0" applyFont="1" applyFill="1" applyBorder="1" applyProtection="1"/>
    <xf numFmtId="0" fontId="24" fillId="11" borderId="0" xfId="0" applyFont="1" applyFill="1" applyBorder="1" applyProtection="1"/>
    <xf numFmtId="0" fontId="25" fillId="6" borderId="0" xfId="0" applyFont="1" applyFill="1" applyAlignment="1" applyProtection="1">
      <alignment horizontal="left" vertical="top" indent="1"/>
    </xf>
    <xf numFmtId="0" fontId="24" fillId="6" borderId="0" xfId="0" applyFont="1" applyFill="1" applyBorder="1" applyAlignment="1" applyProtection="1">
      <alignment horizontal="left" vertical="center" indent="1"/>
    </xf>
    <xf numFmtId="0" fontId="24" fillId="11" borderId="0" xfId="0" applyFont="1" applyFill="1" applyBorder="1" applyAlignment="1" applyProtection="1">
      <alignment horizontal="center"/>
    </xf>
    <xf numFmtId="0" fontId="25" fillId="11"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4" fillId="11" borderId="0" xfId="0" applyFont="1" applyFill="1" applyBorder="1" applyAlignment="1" applyProtection="1">
      <alignment vertical="center"/>
    </xf>
    <xf numFmtId="0" fontId="25" fillId="14" borderId="4" xfId="0" applyFont="1" applyFill="1" applyBorder="1" applyAlignment="1" applyProtection="1">
      <alignment horizontal="center" vertical="center"/>
    </xf>
    <xf numFmtId="0" fontId="24" fillId="11" borderId="0" xfId="0" applyFont="1" applyFill="1" applyAlignment="1" applyProtection="1">
      <alignment vertical="center"/>
    </xf>
    <xf numFmtId="0" fontId="24" fillId="11" borderId="0" xfId="0" applyFont="1" applyFill="1" applyAlignment="1" applyProtection="1">
      <alignment vertical="center" wrapText="1"/>
    </xf>
    <xf numFmtId="0" fontId="24" fillId="0" borderId="0" xfId="0" applyFont="1" applyAlignment="1" applyProtection="1">
      <alignment vertical="center"/>
    </xf>
    <xf numFmtId="0" fontId="25" fillId="0" borderId="4" xfId="0" applyFont="1" applyBorder="1" applyAlignment="1" applyProtection="1">
      <alignment horizontal="center" vertical="center"/>
    </xf>
    <xf numFmtId="0" fontId="24" fillId="11" borderId="0" xfId="0" applyFont="1" applyFill="1" applyBorder="1" applyAlignment="1" applyProtection="1">
      <alignment horizontal="center" vertical="center"/>
    </xf>
    <xf numFmtId="0" fontId="25" fillId="14" borderId="6" xfId="0" applyFont="1" applyFill="1" applyBorder="1" applyAlignment="1" applyProtection="1">
      <alignment horizontal="center" vertical="center"/>
    </xf>
    <xf numFmtId="0" fontId="25" fillId="14" borderId="1" xfId="0" applyFont="1" applyFill="1" applyBorder="1" applyAlignment="1" applyProtection="1">
      <alignment horizontal="center" vertical="center"/>
    </xf>
    <xf numFmtId="0" fontId="24" fillId="0" borderId="4" xfId="0" applyFont="1" applyBorder="1" applyAlignment="1" applyProtection="1">
      <alignment horizontal="center" vertical="center"/>
    </xf>
    <xf numFmtId="0" fontId="24" fillId="11" borderId="0" xfId="0" applyFont="1" applyFill="1" applyBorder="1" applyAlignment="1" applyProtection="1">
      <alignment vertical="center" wrapText="1"/>
    </xf>
    <xf numFmtId="0" fontId="33" fillId="0" borderId="0" xfId="0" applyFont="1" applyFill="1" applyBorder="1" applyAlignment="1" applyProtection="1">
      <alignment vertical="center"/>
    </xf>
    <xf numFmtId="0" fontId="33" fillId="11" borderId="0" xfId="0" applyFont="1" applyFill="1" applyBorder="1" applyAlignment="1" applyProtection="1">
      <alignment vertical="center"/>
    </xf>
    <xf numFmtId="0" fontId="33" fillId="0" borderId="0" xfId="0" applyFont="1" applyAlignment="1" applyProtection="1">
      <alignment vertical="center"/>
    </xf>
    <xf numFmtId="0" fontId="33" fillId="11" borderId="0" xfId="0" applyFont="1" applyFill="1" applyAlignment="1" applyProtection="1">
      <alignment vertical="center"/>
    </xf>
    <xf numFmtId="0" fontId="25" fillId="11" borderId="15" xfId="0" applyFont="1" applyFill="1" applyBorder="1" applyAlignment="1" applyProtection="1">
      <alignment horizontal="center" vertical="center" wrapText="1"/>
    </xf>
    <xf numFmtId="0" fontId="24" fillId="0" borderId="0" xfId="0" applyFont="1" applyAlignment="1" applyProtection="1">
      <alignment horizontal="center" vertical="center"/>
    </xf>
    <xf numFmtId="0" fontId="24" fillId="11" borderId="0" xfId="0" applyFont="1" applyFill="1" applyAlignment="1" applyProtection="1">
      <alignment horizontal="center" vertical="center"/>
    </xf>
    <xf numFmtId="0" fontId="24" fillId="6" borderId="4" xfId="0" applyFont="1" applyFill="1" applyBorder="1" applyAlignment="1" applyProtection="1">
      <alignment vertical="center"/>
    </xf>
    <xf numFmtId="0" fontId="28" fillId="0" borderId="4" xfId="0" applyFont="1" applyBorder="1" applyAlignment="1" applyProtection="1">
      <alignment horizontal="center" vertical="center"/>
    </xf>
    <xf numFmtId="0" fontId="28" fillId="0" borderId="4" xfId="0" quotePrefix="1" applyFont="1" applyBorder="1" applyAlignment="1" applyProtection="1">
      <alignment horizontal="center" vertical="center"/>
    </xf>
    <xf numFmtId="49" fontId="24" fillId="0" borderId="4" xfId="0" applyNumberFormat="1" applyFont="1" applyBorder="1" applyAlignment="1" applyProtection="1">
      <alignment horizontal="center" vertical="center"/>
    </xf>
    <xf numFmtId="14" fontId="24" fillId="0" borderId="4" xfId="0" applyNumberFormat="1" applyFont="1" applyBorder="1" applyAlignment="1" applyProtection="1">
      <alignment horizontal="center" vertical="center"/>
    </xf>
    <xf numFmtId="44" fontId="24" fillId="0" borderId="4" xfId="1" applyFont="1" applyBorder="1" applyAlignment="1" applyProtection="1">
      <alignment vertical="center"/>
    </xf>
    <xf numFmtId="0" fontId="24" fillId="0" borderId="4" xfId="0" applyFont="1" applyBorder="1" applyAlignment="1" applyProtection="1">
      <alignment horizontal="left" vertical="center"/>
    </xf>
    <xf numFmtId="0" fontId="24" fillId="6" borderId="8" xfId="0" applyFont="1" applyFill="1" applyBorder="1" applyAlignment="1" applyProtection="1">
      <alignment horizontal="center" vertical="center"/>
    </xf>
    <xf numFmtId="0" fontId="24" fillId="7" borderId="4" xfId="0" applyFont="1" applyFill="1" applyBorder="1" applyAlignment="1" applyProtection="1">
      <alignment vertical="center"/>
    </xf>
    <xf numFmtId="0" fontId="24" fillId="7" borderId="12" xfId="0" applyFont="1" applyFill="1" applyBorder="1" applyAlignment="1" applyProtection="1">
      <alignment vertical="center"/>
    </xf>
    <xf numFmtId="0" fontId="24" fillId="7" borderId="13" xfId="0" applyFont="1" applyFill="1" applyBorder="1" applyAlignment="1" applyProtection="1">
      <alignment vertical="center"/>
    </xf>
    <xf numFmtId="0" fontId="24" fillId="7" borderId="14" xfId="0" applyFont="1" applyFill="1" applyBorder="1" applyAlignment="1" applyProtection="1">
      <alignment vertical="center"/>
    </xf>
    <xf numFmtId="0" fontId="29" fillId="6" borderId="4" xfId="0" applyFont="1" applyFill="1" applyBorder="1" applyAlignment="1" applyProtection="1">
      <alignment vertical="center"/>
    </xf>
    <xf numFmtId="0" fontId="24" fillId="0" borderId="11" xfId="0" applyFont="1" applyBorder="1" applyAlignment="1" applyProtection="1">
      <alignment vertical="center"/>
    </xf>
    <xf numFmtId="0" fontId="24" fillId="0" borderId="6" xfId="0" applyFont="1" applyBorder="1" applyAlignment="1" applyProtection="1">
      <alignment vertical="center"/>
    </xf>
    <xf numFmtId="0" fontId="24" fillId="0" borderId="9" xfId="0" applyFont="1" applyBorder="1" applyAlignment="1" applyProtection="1">
      <alignment horizontal="center" vertical="center"/>
    </xf>
    <xf numFmtId="0" fontId="24" fillId="0" borderId="3" xfId="0" applyFont="1" applyBorder="1" applyAlignment="1" applyProtection="1">
      <alignment vertical="center"/>
    </xf>
    <xf numFmtId="0" fontId="24" fillId="0" borderId="4" xfId="0" applyFont="1" applyBorder="1" applyAlignment="1" applyProtection="1">
      <alignment vertical="center"/>
    </xf>
    <xf numFmtId="0" fontId="24" fillId="0" borderId="1" xfId="0" applyFont="1" applyBorder="1" applyAlignment="1" applyProtection="1">
      <alignment horizontal="center" vertical="center"/>
    </xf>
    <xf numFmtId="0" fontId="24" fillId="11" borderId="0" xfId="0" applyFont="1" applyFill="1" applyAlignment="1" applyProtection="1">
      <alignment horizontal="left" vertical="center"/>
    </xf>
    <xf numFmtId="0" fontId="31" fillId="11" borderId="0" xfId="0" applyFont="1" applyFill="1" applyAlignment="1" applyProtection="1">
      <alignment vertical="center" wrapText="1"/>
    </xf>
    <xf numFmtId="0" fontId="25" fillId="11" borderId="0" xfId="0" applyFont="1" applyFill="1" applyBorder="1" applyAlignment="1" applyProtection="1">
      <alignment vertical="center"/>
    </xf>
    <xf numFmtId="0" fontId="25" fillId="11" borderId="12" xfId="0" applyFont="1" applyFill="1" applyBorder="1" applyAlignment="1" applyProtection="1">
      <alignment vertical="center"/>
    </xf>
    <xf numFmtId="0" fontId="31" fillId="11" borderId="0" xfId="0" applyFont="1" applyFill="1" applyAlignment="1" applyProtection="1">
      <alignment horizontal="center" vertical="center"/>
    </xf>
    <xf numFmtId="0" fontId="25" fillId="14" borderId="1" xfId="0" applyFont="1" applyFill="1" applyBorder="1" applyAlignment="1" applyProtection="1">
      <alignment horizontal="center" vertical="center" wrapText="1"/>
    </xf>
    <xf numFmtId="0" fontId="25" fillId="14" borderId="4" xfId="0" applyFont="1" applyFill="1" applyBorder="1" applyAlignment="1" applyProtection="1">
      <alignment horizontal="center" vertical="center" wrapText="1"/>
    </xf>
    <xf numFmtId="49" fontId="24" fillId="11" borderId="0" xfId="0" applyNumberFormat="1" applyFont="1" applyFill="1" applyAlignment="1" applyProtection="1">
      <alignment vertical="center"/>
    </xf>
    <xf numFmtId="0" fontId="24" fillId="0" borderId="0" xfId="0" applyFont="1" applyAlignment="1" applyProtection="1">
      <alignment horizontal="center"/>
    </xf>
    <xf numFmtId="165" fontId="24" fillId="11" borderId="14" xfId="0" applyNumberFormat="1" applyFont="1" applyFill="1" applyBorder="1" applyAlignment="1" applyProtection="1">
      <alignment horizontal="center" vertical="center"/>
    </xf>
    <xf numFmtId="165" fontId="24" fillId="11" borderId="13" xfId="0" applyNumberFormat="1" applyFont="1" applyFill="1" applyBorder="1" applyAlignment="1" applyProtection="1">
      <alignment horizontal="center" vertical="center"/>
    </xf>
    <xf numFmtId="44" fontId="24" fillId="11" borderId="4" xfId="0" applyNumberFormat="1" applyFont="1" applyFill="1" applyBorder="1" applyAlignment="1" applyProtection="1">
      <alignment vertical="center"/>
    </xf>
    <xf numFmtId="44" fontId="24" fillId="11" borderId="0" xfId="0" applyNumberFormat="1" applyFont="1" applyFill="1" applyBorder="1" applyAlignment="1" applyProtection="1">
      <alignment vertical="center"/>
    </xf>
    <xf numFmtId="0" fontId="24" fillId="5" borderId="4" xfId="0" applyNumberFormat="1" applyFont="1" applyFill="1" applyBorder="1" applyAlignment="1" applyProtection="1">
      <alignment horizontal="center" vertical="center"/>
      <protection locked="0"/>
    </xf>
    <xf numFmtId="0" fontId="24" fillId="11" borderId="0" xfId="0" applyFont="1" applyFill="1" applyBorder="1" applyAlignment="1" applyProtection="1">
      <alignment horizontal="center" vertical="center"/>
      <protection locked="0"/>
    </xf>
    <xf numFmtId="0" fontId="24" fillId="11" borderId="0" xfId="0" applyFont="1" applyFill="1" applyBorder="1" applyAlignment="1" applyProtection="1">
      <alignment vertical="center"/>
      <protection locked="0"/>
    </xf>
    <xf numFmtId="0" fontId="10" fillId="0" borderId="4" xfId="2" quotePrefix="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36" fillId="2" borderId="0" xfId="0" applyFont="1" applyFill="1" applyAlignment="1" applyProtection="1">
      <alignment horizontal="left" vertical="center" indent="1"/>
    </xf>
    <xf numFmtId="0" fontId="25" fillId="9" borderId="10" xfId="0" applyFont="1" applyFill="1" applyBorder="1" applyAlignment="1" applyProtection="1">
      <alignment horizontal="center" vertical="center"/>
    </xf>
    <xf numFmtId="0" fontId="25" fillId="9" borderId="11" xfId="0" applyFont="1" applyFill="1" applyBorder="1" applyAlignment="1" applyProtection="1">
      <alignment horizontal="center" vertical="center"/>
    </xf>
    <xf numFmtId="0" fontId="25" fillId="14" borderId="4" xfId="0" applyFont="1" applyFill="1" applyBorder="1" applyAlignment="1" applyProtection="1">
      <alignment horizontal="center" vertical="center" wrapText="1"/>
    </xf>
    <xf numFmtId="0" fontId="25" fillId="14" borderId="6" xfId="0" applyFont="1" applyFill="1" applyBorder="1" applyAlignment="1" applyProtection="1">
      <alignment horizontal="center" vertical="center"/>
    </xf>
    <xf numFmtId="0" fontId="33" fillId="6" borderId="0" xfId="0" applyFont="1" applyFill="1" applyBorder="1" applyAlignment="1" applyProtection="1">
      <alignment horizontal="left" vertical="center" indent="1"/>
    </xf>
    <xf numFmtId="0" fontId="37" fillId="6" borderId="0" xfId="0" applyFont="1" applyFill="1" applyBorder="1" applyAlignment="1" applyProtection="1">
      <alignment horizontal="left" vertical="center" indent="1"/>
      <protection locked="0"/>
    </xf>
    <xf numFmtId="0" fontId="24" fillId="5" borderId="1" xfId="0" applyFont="1" applyFill="1" applyBorder="1" applyAlignment="1" applyProtection="1">
      <alignment horizontal="left" vertical="center"/>
      <protection locked="0"/>
    </xf>
    <xf numFmtId="0" fontId="24" fillId="5" borderId="3" xfId="0" applyFont="1" applyFill="1" applyBorder="1" applyAlignment="1" applyProtection="1">
      <alignment horizontal="left" vertical="center"/>
      <protection locked="0"/>
    </xf>
    <xf numFmtId="0" fontId="34" fillId="15" borderId="4" xfId="0" applyFont="1" applyFill="1" applyBorder="1" applyAlignment="1" applyProtection="1">
      <alignment horizontal="center" vertical="center"/>
    </xf>
    <xf numFmtId="0" fontId="25" fillId="7" borderId="7" xfId="0" applyFont="1" applyFill="1" applyBorder="1" applyAlignment="1" applyProtection="1">
      <alignment horizontal="center" vertical="center" wrapText="1"/>
    </xf>
    <xf numFmtId="0" fontId="25" fillId="7" borderId="4" xfId="0" applyFont="1" applyFill="1" applyBorder="1" applyAlignment="1" applyProtection="1">
      <alignment horizontal="center" vertical="center" wrapText="1"/>
    </xf>
    <xf numFmtId="0" fontId="25" fillId="7" borderId="4" xfId="0" applyFont="1" applyFill="1" applyBorder="1" applyAlignment="1" applyProtection="1">
      <alignment vertical="center" wrapText="1"/>
    </xf>
    <xf numFmtId="14" fontId="10" fillId="5" borderId="4" xfId="2" applyNumberFormat="1" applyFill="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25" fillId="14" borderId="4" xfId="0" applyFont="1" applyFill="1" applyBorder="1" applyAlignment="1" applyProtection="1">
      <alignment horizontal="center" vertical="center"/>
    </xf>
    <xf numFmtId="0" fontId="35" fillId="6" borderId="1" xfId="0"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0" fontId="35" fillId="6" borderId="3" xfId="0" applyFont="1" applyFill="1" applyBorder="1" applyAlignment="1" applyProtection="1">
      <alignment horizontal="center" vertical="center"/>
    </xf>
    <xf numFmtId="14" fontId="10" fillId="5" borderId="1" xfId="2" applyNumberFormat="1" applyFill="1" applyBorder="1" applyAlignment="1" applyProtection="1">
      <alignment horizontal="center" vertical="center"/>
      <protection locked="0"/>
    </xf>
    <xf numFmtId="14" fontId="10" fillId="5" borderId="3" xfId="2" applyNumberFormat="1" applyFill="1" applyBorder="1" applyAlignment="1" applyProtection="1">
      <alignment horizontal="center" vertical="center"/>
      <protection locked="0"/>
    </xf>
    <xf numFmtId="0" fontId="38" fillId="6" borderId="0" xfId="0" applyFont="1" applyFill="1" applyAlignment="1" applyProtection="1">
      <alignment horizontal="left" vertical="center" indent="1"/>
    </xf>
    <xf numFmtId="0" fontId="24" fillId="11" borderId="0" xfId="0" applyFont="1" applyFill="1" applyAlignment="1" applyProtection="1">
      <alignment horizontal="left" vertical="top" wrapText="1"/>
    </xf>
    <xf numFmtId="0" fontId="24" fillId="11" borderId="0" xfId="0" applyFont="1" applyFill="1" applyAlignment="1" applyProtection="1">
      <alignment horizontal="left" vertical="top"/>
    </xf>
    <xf numFmtId="0" fontId="25" fillId="14" borderId="1" xfId="0" applyFont="1" applyFill="1" applyBorder="1" applyAlignment="1" applyProtection="1">
      <alignment horizontal="center" vertical="center"/>
    </xf>
    <xf numFmtId="0" fontId="25" fillId="14" borderId="3" xfId="0" applyFont="1" applyFill="1" applyBorder="1" applyAlignment="1" applyProtection="1">
      <alignment horizontal="center" vertical="center"/>
    </xf>
    <xf numFmtId="0" fontId="24" fillId="11" borderId="14" xfId="0" applyFont="1" applyFill="1" applyBorder="1" applyAlignment="1" applyProtection="1">
      <alignment horizontal="center" vertical="center"/>
    </xf>
    <xf numFmtId="0" fontId="24" fillId="11" borderId="12" xfId="0" applyFont="1" applyFill="1" applyBorder="1" applyAlignment="1" applyProtection="1">
      <alignment horizontal="center" vertical="center"/>
    </xf>
    <xf numFmtId="0" fontId="15" fillId="5" borderId="0" xfId="0" applyFont="1" applyFill="1" applyBorder="1" applyAlignment="1" applyProtection="1">
      <alignment horizontal="center"/>
      <protection locked="0"/>
    </xf>
    <xf numFmtId="0" fontId="0" fillId="0" borderId="0" xfId="0" applyBorder="1" applyAlignment="1">
      <alignment horizontal="center"/>
    </xf>
    <xf numFmtId="0" fontId="15" fillId="5" borderId="5" xfId="0" applyFont="1" applyFill="1" applyBorder="1" applyAlignment="1" applyProtection="1">
      <alignment horizontal="center"/>
      <protection locked="0"/>
    </xf>
    <xf numFmtId="0" fontId="0" fillId="11" borderId="10" xfId="0" applyFill="1" applyBorder="1" applyAlignment="1">
      <alignment horizontal="center"/>
    </xf>
    <xf numFmtId="0" fontId="15" fillId="11" borderId="0" xfId="0" applyFont="1" applyFill="1" applyBorder="1" applyAlignment="1" applyProtection="1">
      <alignment horizontal="center"/>
      <protection locked="0"/>
    </xf>
    <xf numFmtId="0" fontId="11" fillId="0" borderId="0" xfId="0" applyFont="1" applyAlignment="1">
      <alignment horizontal="left" vertical="top" wrapText="1"/>
    </xf>
    <xf numFmtId="0" fontId="0" fillId="0" borderId="10" xfId="0" applyBorder="1" applyAlignment="1">
      <alignment horizontal="center"/>
    </xf>
    <xf numFmtId="14" fontId="15" fillId="5" borderId="5" xfId="0" applyNumberFormat="1" applyFont="1" applyFill="1" applyBorder="1" applyAlignment="1" applyProtection="1">
      <alignment horizontal="center"/>
      <protection locked="0"/>
    </xf>
    <xf numFmtId="0" fontId="2" fillId="6" borderId="0" xfId="0" applyFont="1" applyFill="1" applyBorder="1" applyAlignment="1">
      <alignment horizontal="center"/>
    </xf>
    <xf numFmtId="0" fontId="6" fillId="10" borderId="0" xfId="0" applyFont="1" applyFill="1" applyAlignment="1">
      <alignment horizont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15" fillId="5" borderId="1" xfId="0" applyFont="1" applyFill="1" applyBorder="1" applyAlignment="1" applyProtection="1">
      <alignment horizontal="left"/>
      <protection locked="0"/>
    </xf>
    <xf numFmtId="0" fontId="15" fillId="5" borderId="2" xfId="0" applyFont="1" applyFill="1" applyBorder="1" applyAlignment="1" applyProtection="1">
      <alignment horizontal="left"/>
      <protection locked="0"/>
    </xf>
    <xf numFmtId="0" fontId="15" fillId="5" borderId="3" xfId="0" applyFont="1" applyFill="1" applyBorder="1" applyAlignment="1" applyProtection="1">
      <alignment horizontal="left"/>
      <protection locked="0"/>
    </xf>
    <xf numFmtId="0" fontId="16" fillId="4" borderId="0" xfId="0" applyFont="1" applyFill="1" applyAlignment="1">
      <alignment horizontal="center" vertical="top" wrapText="1"/>
    </xf>
    <xf numFmtId="0" fontId="17" fillId="6" borderId="0" xfId="0" applyFont="1" applyFill="1" applyAlignment="1">
      <alignment horizontal="center" vertical="top" wrapText="1"/>
    </xf>
    <xf numFmtId="0" fontId="2" fillId="10" borderId="10" xfId="0" applyFont="1" applyFill="1" applyBorder="1" applyAlignment="1">
      <alignment horizontal="center"/>
    </xf>
    <xf numFmtId="0" fontId="2" fillId="10" borderId="11" xfId="0" applyFont="1" applyFill="1" applyBorder="1" applyAlignment="1">
      <alignment horizontal="center"/>
    </xf>
    <xf numFmtId="0" fontId="19" fillId="0" borderId="1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7" fillId="8" borderId="4" xfId="0" applyFont="1" applyFill="1" applyBorder="1" applyAlignment="1">
      <alignment horizontal="left" vertical="center"/>
    </xf>
    <xf numFmtId="0" fontId="11" fillId="6" borderId="4" xfId="0" applyFont="1" applyFill="1" applyBorder="1" applyAlignment="1">
      <alignment horizontal="left" vertical="center" wrapText="1" indent="2"/>
    </xf>
    <xf numFmtId="0" fontId="3" fillId="8" borderId="0" xfId="0" applyFont="1" applyFill="1" applyAlignment="1">
      <alignment horizontal="center" vertical="center"/>
    </xf>
    <xf numFmtId="0" fontId="0" fillId="5" borderId="15"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7" fillId="8" borderId="4"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3" xfId="0" applyFont="1" applyFill="1" applyBorder="1" applyAlignment="1">
      <alignment horizontal="center" vertical="center"/>
    </xf>
    <xf numFmtId="0" fontId="9" fillId="5" borderId="4"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10" fillId="5" borderId="4" xfId="2" applyFill="1" applyBorder="1" applyAlignment="1" applyProtection="1">
      <alignment horizontal="center" vertical="center"/>
      <protection locked="0"/>
    </xf>
    <xf numFmtId="14" fontId="9" fillId="5" borderId="4" xfId="0" applyNumberFormat="1" applyFont="1" applyFill="1" applyBorder="1" applyAlignment="1" applyProtection="1">
      <alignment horizontal="center" vertical="center"/>
      <protection locked="0"/>
    </xf>
    <xf numFmtId="0" fontId="2" fillId="6" borderId="0" xfId="0" applyFont="1" applyFill="1" applyAlignment="1">
      <alignment horizontal="center"/>
    </xf>
    <xf numFmtId="0" fontId="15" fillId="5" borderId="0" xfId="0" applyFont="1" applyFill="1" applyAlignment="1" applyProtection="1">
      <alignment horizontal="center"/>
      <protection locked="0"/>
    </xf>
    <xf numFmtId="0" fontId="0" fillId="0" borderId="0" xfId="0" applyAlignment="1">
      <alignment horizontal="center"/>
    </xf>
    <xf numFmtId="0" fontId="15" fillId="11" borderId="0" xfId="0" applyFont="1" applyFill="1" applyAlignment="1" applyProtection="1">
      <alignment horizontal="center"/>
      <protection locked="0"/>
    </xf>
    <xf numFmtId="0" fontId="13" fillId="0" borderId="0" xfId="0" applyFont="1" applyAlignment="1">
      <alignment horizontal="left" vertical="top" wrapText="1" indent="2"/>
    </xf>
  </cellXfs>
  <cellStyles count="3">
    <cellStyle name="Currency" xfId="1" builtinId="4"/>
    <cellStyle name="Hyperlink" xfId="2" builtinId="8"/>
    <cellStyle name="Normal" xfId="0" builtinId="0"/>
  </cellStyles>
  <dxfs count="39">
    <dxf>
      <font>
        <color rgb="FF006100"/>
      </font>
      <fill>
        <patternFill>
          <bgColor rgb="FFC6EFCE"/>
        </patternFill>
      </fill>
    </dxf>
    <dxf>
      <font>
        <color rgb="FF9C0006"/>
      </font>
      <fill>
        <patternFill>
          <bgColor rgb="FFFFC7CE"/>
        </patternFill>
      </fill>
    </dxf>
    <dxf>
      <fill>
        <patternFill>
          <bgColor rgb="FFFFE1E1"/>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E1E1"/>
        </patternFill>
      </fill>
    </dxf>
    <dxf>
      <fill>
        <patternFill>
          <bgColor rgb="FFFF0000"/>
        </patternFill>
      </fill>
    </dxf>
    <dxf>
      <fill>
        <patternFill>
          <bgColor theme="0"/>
        </patternFill>
      </fill>
    </dxf>
    <dxf>
      <fill>
        <patternFill>
          <bgColor theme="0" tint="-4.9989318521683403E-2"/>
        </patternFill>
      </fill>
    </dxf>
    <dxf>
      <fill>
        <patternFill patternType="lightUp">
          <fgColor theme="5" tint="0.59996337778862885"/>
        </patternFill>
      </fill>
    </dxf>
    <dxf>
      <font>
        <color rgb="FF006100"/>
      </font>
      <fill>
        <patternFill>
          <bgColor rgb="FFC6EFCE"/>
        </patternFill>
      </fill>
    </dxf>
    <dxf>
      <font>
        <color rgb="FF9C0006"/>
      </font>
      <fill>
        <patternFill>
          <bgColor rgb="FFFFC7CE"/>
        </patternFill>
      </fill>
    </dxf>
    <dxf>
      <fill>
        <patternFill>
          <bgColor theme="5" tint="0.79998168889431442"/>
        </patternFill>
      </fill>
    </dxf>
    <dxf>
      <fill>
        <patternFill>
          <bgColor theme="6" tint="0.59996337778862885"/>
        </patternFill>
      </fill>
    </dxf>
    <dxf>
      <font>
        <color rgb="FF006100"/>
      </font>
      <fill>
        <patternFill>
          <bgColor rgb="FFC6EFCE"/>
        </patternFill>
      </fill>
    </dxf>
    <dxf>
      <font>
        <strike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hidden="0"/>
    </dxf>
    <dxf>
      <font>
        <strike val="0"/>
        <outline val="0"/>
        <shadow val="0"/>
        <u val="none"/>
        <vertAlign val="baseline"/>
        <sz val="10"/>
        <color theme="1"/>
        <name val="Arial"/>
        <family val="2"/>
        <scheme val="none"/>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0"/>
        <color theme="1"/>
        <name val="Arial"/>
        <family val="2"/>
        <scheme val="none"/>
      </font>
      <numFmt numFmtId="0" formatCode="General"/>
      <alignment vertical="center" textRotation="0" wrapText="0" indent="0" justifyLastLine="0" shrinkToFit="0" readingOrder="0"/>
      <border diagonalUp="0" diagonalDown="0">
        <left/>
        <right style="thin">
          <color indexed="64"/>
        </right>
        <top style="thin">
          <color indexed="64"/>
        </top>
        <bottom style="thin">
          <color indexed="64"/>
        </bottom>
      </border>
      <protection hidden="0"/>
    </dxf>
    <dxf>
      <font>
        <strike val="0"/>
        <outline val="0"/>
        <shadow val="0"/>
        <u val="none"/>
        <vertAlign val="baseline"/>
        <sz val="10"/>
        <color theme="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Arial"/>
        <family val="2"/>
        <scheme val="none"/>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Arial"/>
        <family val="2"/>
        <scheme val="none"/>
      </font>
      <numFmt numFmtId="30" formatCode="@"/>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font>
        <strike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font>
        <strike val="0"/>
        <outline val="0"/>
        <shadow val="0"/>
        <u val="none"/>
        <vertAlign val="baseline"/>
        <sz val="10"/>
        <color theme="0" tint="-4.9989318521683403E-2"/>
        <name val="Arial"/>
        <family val="2"/>
        <scheme val="none"/>
      </font>
      <numFmt numFmtId="0" formatCode="General"/>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vertical="center" textRotation="0" wrapText="0" indent="0" justifyLastLine="0" shrinkToFit="0" readingOrder="0"/>
      <protection hidden="0"/>
    </dxf>
    <dxf>
      <border>
        <bottom style="thin">
          <color indexed="64"/>
        </bottom>
      </border>
    </dxf>
    <dxf>
      <font>
        <strike val="0"/>
        <outline val="0"/>
        <shadow val="0"/>
        <u val="none"/>
        <vertAlign val="baseline"/>
        <sz val="10"/>
        <color theme="1"/>
        <name val="Arial"/>
        <family val="2"/>
        <scheme val="none"/>
      </font>
      <fill>
        <patternFill patternType="solid">
          <fgColor indexed="64"/>
          <bgColor theme="0" tint="-0.14999847407452621"/>
        </patternFill>
      </fill>
      <alignment vertical="center" textRotation="0" indent="0" justifyLastLine="0" shrinkToFit="0" readingOrder="0"/>
      <border diagonalUp="0" diagonalDown="0">
        <left style="thin">
          <color indexed="64"/>
        </left>
        <right style="thin">
          <color indexed="64"/>
        </right>
        <top/>
        <bottom/>
      </border>
      <protection hidden="0"/>
    </dxf>
  </dxfs>
  <tableStyles count="0" defaultTableStyle="TableStyleMedium2" defaultPivotStyle="PivotStyleLight16"/>
  <colors>
    <mruColors>
      <color rgb="FFFFFFCC"/>
      <color rgb="FFAAB3DD"/>
      <color rgb="FF798BE9"/>
      <color rgb="FFA8B1DC"/>
      <color rgb="FFD5D9EE"/>
      <color rgb="FF111F66"/>
      <color rgb="FF1F4E78"/>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26685</xdr:colOff>
      <xdr:row>0</xdr:row>
      <xdr:rowOff>8475</xdr:rowOff>
    </xdr:from>
    <xdr:to>
      <xdr:col>3</xdr:col>
      <xdr:colOff>990235</xdr:colOff>
      <xdr:row>2</xdr:row>
      <xdr:rowOff>253218</xdr:rowOff>
    </xdr:to>
    <xdr:pic>
      <xdr:nvPicPr>
        <xdr:cNvPr id="6" name="Picture 5">
          <a:extLst>
            <a:ext uri="{FF2B5EF4-FFF2-40B4-BE49-F238E27FC236}">
              <a16:creationId xmlns:a16="http://schemas.microsoft.com/office/drawing/2014/main" id="{41CD80AB-017D-40E7-EA38-A5F2BF25DF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85" y="8475"/>
          <a:ext cx="2106550" cy="752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716280</xdr:colOff>
      <xdr:row>0</xdr:row>
      <xdr:rowOff>0</xdr:rowOff>
    </xdr:from>
    <xdr:to>
      <xdr:col>5</xdr:col>
      <xdr:colOff>1905</xdr:colOff>
      <xdr:row>3</xdr:row>
      <xdr:rowOff>22860</xdr:rowOff>
    </xdr:to>
    <xdr:pic>
      <xdr:nvPicPr>
        <xdr:cNvPr id="2" name="Picture 1">
          <a:extLst>
            <a:ext uri="{FF2B5EF4-FFF2-40B4-BE49-F238E27FC236}">
              <a16:creationId xmlns:a16="http://schemas.microsoft.com/office/drawing/2014/main" id="{74038B1F-5AD8-46A1-A45D-6760EDB47E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1780" y="152400"/>
          <a:ext cx="1794510" cy="594360"/>
        </a:xfrm>
        <a:prstGeom prst="rect">
          <a:avLst/>
        </a:prstGeom>
        <a:noFill/>
      </xdr:spPr>
    </xdr:pic>
    <xdr:clientData/>
  </xdr:twoCellAnchor>
  <xdr:twoCellAnchor editAs="oneCell">
    <xdr:from>
      <xdr:col>4</xdr:col>
      <xdr:colOff>219075</xdr:colOff>
      <xdr:row>0</xdr:row>
      <xdr:rowOff>95250</xdr:rowOff>
    </xdr:from>
    <xdr:to>
      <xdr:col>6</xdr:col>
      <xdr:colOff>1251585</xdr:colOff>
      <xdr:row>3</xdr:row>
      <xdr:rowOff>118110</xdr:rowOff>
    </xdr:to>
    <xdr:pic>
      <xdr:nvPicPr>
        <xdr:cNvPr id="3" name="Picture 2">
          <a:extLst>
            <a:ext uri="{FF2B5EF4-FFF2-40B4-BE49-F238E27FC236}">
              <a16:creationId xmlns:a16="http://schemas.microsoft.com/office/drawing/2014/main" id="{9ECE85E0-3B35-4B87-8209-CB69738CC5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4225" y="95250"/>
          <a:ext cx="1794510" cy="59436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85725</xdr:rowOff>
    </xdr:from>
    <xdr:to>
      <xdr:col>4</xdr:col>
      <xdr:colOff>575310</xdr:colOff>
      <xdr:row>3</xdr:row>
      <xdr:rowOff>108585</xdr:rowOff>
    </xdr:to>
    <xdr:pic>
      <xdr:nvPicPr>
        <xdr:cNvPr id="2" name="Picture 1">
          <a:extLst>
            <a:ext uri="{FF2B5EF4-FFF2-40B4-BE49-F238E27FC236}">
              <a16:creationId xmlns:a16="http://schemas.microsoft.com/office/drawing/2014/main" id="{8DDA1DD3-4D8B-493E-B141-E96FF86D27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85725"/>
          <a:ext cx="1794510" cy="59436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716280</xdr:colOff>
      <xdr:row>0</xdr:row>
      <xdr:rowOff>0</xdr:rowOff>
    </xdr:from>
    <xdr:to>
      <xdr:col>4</xdr:col>
      <xdr:colOff>716280</xdr:colOff>
      <xdr:row>3</xdr:row>
      <xdr:rowOff>22860</xdr:rowOff>
    </xdr:to>
    <xdr:pic>
      <xdr:nvPicPr>
        <xdr:cNvPr id="2" name="Picture 1">
          <a:extLst>
            <a:ext uri="{FF2B5EF4-FFF2-40B4-BE49-F238E27FC236}">
              <a16:creationId xmlns:a16="http://schemas.microsoft.com/office/drawing/2014/main" id="{72862E92-F78D-45E4-82D3-CFF39B3B19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9905" y="0"/>
          <a:ext cx="0" cy="594360"/>
        </a:xfrm>
        <a:prstGeom prst="rect">
          <a:avLst/>
        </a:prstGeom>
        <a:noFill/>
      </xdr:spPr>
    </xdr:pic>
    <xdr:clientData/>
  </xdr:twoCellAnchor>
  <xdr:twoCellAnchor editAs="oneCell">
    <xdr:from>
      <xdr:col>4</xdr:col>
      <xdr:colOff>219075</xdr:colOff>
      <xdr:row>0</xdr:row>
      <xdr:rowOff>95250</xdr:rowOff>
    </xdr:from>
    <xdr:to>
      <xdr:col>6</xdr:col>
      <xdr:colOff>737235</xdr:colOff>
      <xdr:row>3</xdr:row>
      <xdr:rowOff>118110</xdr:rowOff>
    </xdr:to>
    <xdr:pic>
      <xdr:nvPicPr>
        <xdr:cNvPr id="3" name="Picture 2">
          <a:extLst>
            <a:ext uri="{FF2B5EF4-FFF2-40B4-BE49-F238E27FC236}">
              <a16:creationId xmlns:a16="http://schemas.microsoft.com/office/drawing/2014/main" id="{38322408-0364-4B90-A305-297FACC66A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700" y="95250"/>
          <a:ext cx="1794510" cy="59436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catar\Downloads\ZDA_002-Program-Application_Jul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_SELECTION"/>
      <sheetName val="APP_UNIFIED"/>
      <sheetName val="CERT_TDA"/>
      <sheetName val="CERT_CDA"/>
      <sheetName val="CERT_IDA"/>
      <sheetName val="CERT_BDA"/>
      <sheetName val="$DB.LOOKUP"/>
      <sheetName val="$DB.DATA"/>
      <sheetName val="$DB.CONFIG"/>
      <sheetName val="ZDA_002-Program-Application_Jul"/>
    </sheetNames>
    <sheetDataSet>
      <sheetData sheetId="0"/>
      <sheetData sheetId="1"/>
      <sheetData sheetId="2"/>
      <sheetData sheetId="3"/>
      <sheetData sheetId="4"/>
      <sheetData sheetId="5"/>
      <sheetData sheetId="6"/>
      <sheetData sheetId="7">
        <row r="5">
          <cell r="C5" t="str">
            <v>BDA</v>
          </cell>
        </row>
        <row r="6">
          <cell r="C6" t="str">
            <v>APP_UNIFIED</v>
          </cell>
        </row>
        <row r="8">
          <cell r="C8" t="str">
            <v/>
          </cell>
        </row>
        <row r="9">
          <cell r="C9" t="str">
            <v/>
          </cell>
        </row>
      </sheetData>
      <sheetData sheetId="8">
        <row r="9">
          <cell r="D9">
            <v>44927</v>
          </cell>
        </row>
        <row r="10">
          <cell r="D10">
            <v>8.2500000000000004E-2</v>
          </cell>
        </row>
      </sheetData>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FDA9F0-0EB3-442C-AD88-E19C975D3B66}" name="TBL_APP_LOANPOOL" displayName="TBL_APP_LOANPOOL" ref="C20:T40" totalsRowShown="0" headerRowDxfId="38" dataDxfId="36" headerRowBorderDxfId="37" tableBorderDxfId="35" totalsRowBorderDxfId="34">
  <autoFilter ref="C20:T40" xr:uid="{06FDA9F0-0EB3-442C-AD88-E19C975D3B66}"/>
  <tableColumns count="18">
    <tableColumn id="1" xr3:uid="{057F4E71-1634-45F8-9711-2ABA1C342A4F}" name="REC_STATUS_CODE" dataDxfId="33">
      <calculatedColumnFormula>A21</calculatedColumnFormula>
    </tableColumn>
    <tableColumn id="2" xr3:uid="{EAA9035E-B978-413F-86E0-9C7648B17276}" name="ROW_ID" dataDxfId="32">
      <calculatedColumnFormula>ROW()-ROW(TBL_APP_LOANPOOL[[#Headers],[ROW_ID]])</calculatedColumnFormula>
    </tableColumn>
    <tableColumn id="17" xr3:uid="{15607027-0629-46AA-B14E-F4FC67E5BE8E}" name="MEMBER_#" dataDxfId="31">
      <calculatedColumnFormula>$F$11</calculatedColumnFormula>
    </tableColumn>
    <tableColumn id="4" xr3:uid="{FD79A8C5-C29F-45D3-8F2D-BE365FB8A37C}" name="MEMBER_NAME" dataDxfId="30">
      <calculatedColumnFormula>$C$11</calculatedColumnFormula>
    </tableColumn>
    <tableColumn id="8" xr3:uid="{5C079AC6-1AC7-4A86-9EBD-6E31DE283280}" name="QUALIFICATION_TYPE" dataDxfId="29"/>
    <tableColumn id="16" xr3:uid="{8D316A65-7E79-420D-9379-4C22731C0AAD}" name="NAME" dataDxfId="28"/>
    <tableColumn id="11" xr3:uid="{C8026A0B-3E94-443B-86C1-3D6082D3058B}" name="DESCRIPTION_OF_THE_BUSINESS" dataDxfId="27"/>
    <tableColumn id="5" xr3:uid="{803226CB-4C39-427F-A0FD-B226C04CE055}" name="GRANT_AMOUNT" dataDxfId="26" dataCellStyle="Currency"/>
    <tableColumn id="6" xr3:uid="{3AB9BE8C-FB14-4074-8269-7742CAB11DCA}" name="PURPOSE" dataDxfId="25"/>
    <tableColumn id="7" xr3:uid="{3E801B21-ECFC-4870-9107-0E98F1C0209F}" name="LOAN_PURPOSE_OTHER" dataDxfId="24"/>
    <tableColumn id="10" xr3:uid="{AFFDB7C7-1DD8-4942-99EA-42E34E88D101}" name="STREET_ADDRESS" dataDxfId="23"/>
    <tableColumn id="12" xr3:uid="{FEA12936-A79F-4C98-A964-6CF39C66B318}" name="PROP_ADDR_CITY" dataDxfId="22"/>
    <tableColumn id="13" xr3:uid="{D81AD351-62D5-49C7-9C8F-472DA8403FF5}" name="PROP_ADDR_STATE" dataDxfId="21"/>
    <tableColumn id="14" xr3:uid="{8B428D8E-2A49-43AE-858F-AB768199FEE6}" name="PROP_ADDR_ZIP" dataDxfId="20"/>
    <tableColumn id="15" xr3:uid="{14D60552-0E6D-4C5D-A4CC-49A444E7267F}" name="PROP_ADDR_COUNTY" dataDxfId="19"/>
    <tableColumn id="25" xr3:uid="{7C994131-0593-4662-9D9B-71B14773E8CA}" name="RECORD_STARTED" dataDxfId="18">
      <calculatedColumnFormula>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calculatedColumnFormula>
    </tableColumn>
    <tableColumn id="26" xr3:uid="{E685AC3F-DAB6-4231-BB19-F517765C6801}" name="REQ_FIELDS_POPULATED" dataDxfId="17">
      <calculatedColumnFormula>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calculatedColumnFormula>
    </tableColumn>
    <tableColumn id="27" xr3:uid="{C0FFD59E-669E-4B6F-96F2-D5BA2092322C}" name="ERROR_COUNT" dataDxfId="16">
      <calculatedColumnFormula>SUM(
IF(AND(TBL_APP_LOANPOOL[[#This Row],[PURPOSE]]&lt;&gt;"Other",TBL_APP_LOANPOOL[[#This Row],[LOAN_PURPOSE_OTHER]]&lt;&gt;""),1,0)
)</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achael.licata@fhlbny.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rachael.licata@fhlbny.com" TargetMode="External"/><Relationship Id="rId1" Type="http://schemas.openxmlformats.org/officeDocument/2006/relationships/hyperlink" Target="mailto:rachael.licata@fhlbny.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rachael.licata@fhlbny.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8315D-DE7F-4769-BAB1-6FE2F5749E8D}">
  <sheetPr codeName="Sheet1">
    <pageSetUpPr fitToPage="1"/>
  </sheetPr>
  <dimension ref="A1:V65"/>
  <sheetViews>
    <sheetView tabSelected="1" topLeftCell="C1" zoomScaleNormal="100" zoomScaleSheetLayoutView="100" workbookViewId="0">
      <selection activeCell="C11" sqref="C11:D11"/>
    </sheetView>
  </sheetViews>
  <sheetFormatPr defaultColWidth="9.140625" defaultRowHeight="20.100000000000001" customHeight="1" x14ac:dyDescent="0.2"/>
  <cols>
    <col min="1" max="1" width="13.140625" style="142" hidden="1" customWidth="1"/>
    <col min="2" max="2" width="0.7109375" style="142" customWidth="1"/>
    <col min="3" max="3" width="17.140625" style="198" customWidth="1"/>
    <col min="4" max="4" width="19.140625" style="142" customWidth="1"/>
    <col min="5" max="5" width="10.28515625" style="142" hidden="1" customWidth="1"/>
    <col min="6" max="6" width="24.42578125" style="142" customWidth="1"/>
    <col min="7" max="7" width="26.140625" style="142" customWidth="1"/>
    <col min="8" max="8" width="27.5703125" style="142" customWidth="1"/>
    <col min="9" max="9" width="33.85546875" style="142" customWidth="1"/>
    <col min="10" max="10" width="23.140625" style="142" customWidth="1"/>
    <col min="11" max="11" width="37.140625" style="142" customWidth="1"/>
    <col min="12" max="12" width="25.42578125" style="142" customWidth="1"/>
    <col min="13" max="13" width="29" style="142" customWidth="1"/>
    <col min="14" max="14" width="23.85546875" style="142" customWidth="1"/>
    <col min="15" max="15" width="21.5703125" style="142" customWidth="1"/>
    <col min="16" max="16" width="22.42578125" style="142" customWidth="1"/>
    <col min="17" max="17" width="22.5703125" style="142" customWidth="1"/>
    <col min="18" max="19" width="0" style="142" hidden="1" customWidth="1"/>
    <col min="20" max="20" width="5.42578125" style="142" hidden="1" customWidth="1"/>
    <col min="21" max="21" width="6.7109375" style="142" customWidth="1"/>
    <col min="22" max="16384" width="9.140625" style="142"/>
  </cols>
  <sheetData>
    <row r="1" spans="1:21" s="124" customFormat="1" ht="20.100000000000001" customHeight="1" x14ac:dyDescent="0.2">
      <c r="A1" s="120"/>
      <c r="B1" s="120"/>
      <c r="C1" s="121"/>
      <c r="D1" s="122"/>
      <c r="E1" s="122"/>
      <c r="F1" s="122"/>
      <c r="G1" s="122"/>
      <c r="H1" s="123"/>
      <c r="I1" s="123"/>
      <c r="J1" s="123"/>
      <c r="K1" s="123"/>
      <c r="L1" s="123"/>
      <c r="M1" s="123"/>
      <c r="N1" s="123"/>
      <c r="O1" s="123"/>
      <c r="P1" s="123"/>
      <c r="Q1" s="123"/>
      <c r="R1" s="123"/>
      <c r="S1" s="123"/>
      <c r="T1" s="123"/>
      <c r="U1" s="123"/>
    </row>
    <row r="2" spans="1:21" s="124" customFormat="1" ht="20.100000000000001" customHeight="1" x14ac:dyDescent="0.2">
      <c r="C2" s="125"/>
      <c r="K2" s="126"/>
      <c r="L2" s="126"/>
      <c r="M2" s="126"/>
      <c r="N2" s="126"/>
      <c r="O2" s="126"/>
      <c r="P2" s="126"/>
      <c r="Q2" s="126"/>
    </row>
    <row r="3" spans="1:21" s="124" customFormat="1" ht="23.25" customHeight="1" x14ac:dyDescent="0.2">
      <c r="C3" s="127"/>
      <c r="K3" s="126"/>
      <c r="L3" s="126"/>
      <c r="M3" s="126"/>
      <c r="N3" s="126"/>
      <c r="O3" s="126"/>
      <c r="P3" s="126"/>
      <c r="Q3" s="126"/>
    </row>
    <row r="4" spans="1:21" s="132" customFormat="1" ht="30" customHeight="1" x14ac:dyDescent="0.25">
      <c r="A4" s="128"/>
      <c r="B4" s="129"/>
      <c r="C4" s="210" t="s">
        <v>131</v>
      </c>
      <c r="D4" s="210"/>
      <c r="E4" s="210"/>
      <c r="F4" s="210"/>
      <c r="G4" s="210"/>
      <c r="H4" s="210"/>
      <c r="I4" s="210"/>
      <c r="J4" s="210"/>
      <c r="K4" s="210"/>
      <c r="L4" s="210"/>
      <c r="M4" s="210"/>
      <c r="N4" s="210"/>
      <c r="O4" s="210"/>
      <c r="P4" s="210"/>
      <c r="Q4" s="210"/>
      <c r="R4" s="130"/>
      <c r="S4" s="130"/>
      <c r="T4" s="130"/>
      <c r="U4" s="131"/>
    </row>
    <row r="5" spans="1:21" ht="24.95" customHeight="1" x14ac:dyDescent="0.2">
      <c r="A5" s="133"/>
      <c r="B5" s="134"/>
      <c r="C5" s="135" t="str">
        <f>UPPER("Application Summary")</f>
        <v>APPLICATION SUMMARY</v>
      </c>
      <c r="D5" s="136"/>
      <c r="E5" s="136"/>
      <c r="F5" s="136"/>
      <c r="G5" s="136"/>
      <c r="H5" s="137"/>
      <c r="I5" s="137"/>
      <c r="J5" s="138"/>
      <c r="K5" s="139"/>
      <c r="L5" s="139"/>
      <c r="M5" s="139"/>
      <c r="N5" s="139"/>
      <c r="O5" s="139"/>
      <c r="P5" s="139"/>
      <c r="Q5" s="139"/>
      <c r="R5" s="140"/>
      <c r="S5" s="140"/>
      <c r="T5" s="140"/>
      <c r="U5" s="141"/>
    </row>
    <row r="6" spans="1:21" s="145" customFormat="1" ht="20.100000000000001" customHeight="1" x14ac:dyDescent="0.25">
      <c r="A6" s="143"/>
      <c r="B6" s="144"/>
      <c r="C6" s="215" t="s">
        <v>120</v>
      </c>
      <c r="D6" s="215"/>
      <c r="E6" s="215"/>
      <c r="F6" s="215"/>
      <c r="G6" s="215"/>
      <c r="H6" s="215"/>
      <c r="I6" s="215"/>
      <c r="J6" s="215"/>
      <c r="K6" s="215"/>
      <c r="L6" s="215"/>
      <c r="M6" s="215"/>
      <c r="N6" s="215"/>
      <c r="O6" s="215"/>
      <c r="P6" s="215"/>
      <c r="Q6" s="215"/>
      <c r="R6" s="144"/>
      <c r="S6" s="144"/>
      <c r="T6" s="144"/>
      <c r="U6" s="144"/>
    </row>
    <row r="7" spans="1:21" ht="20.100000000000001" customHeight="1" x14ac:dyDescent="0.2">
      <c r="A7" s="146"/>
      <c r="B7" s="147"/>
      <c r="C7" s="216" t="s">
        <v>126</v>
      </c>
      <c r="D7" s="216"/>
      <c r="E7" s="216"/>
      <c r="F7" s="216"/>
      <c r="G7" s="216"/>
      <c r="H7" s="216"/>
      <c r="I7" s="216"/>
      <c r="J7" s="216"/>
      <c r="K7" s="216"/>
      <c r="L7" s="216"/>
      <c r="M7" s="216"/>
      <c r="N7" s="216"/>
      <c r="O7" s="216"/>
      <c r="P7" s="216"/>
      <c r="Q7" s="216"/>
      <c r="R7" s="147"/>
      <c r="S7" s="147"/>
      <c r="T7" s="147"/>
      <c r="U7" s="147"/>
    </row>
    <row r="8" spans="1:21" ht="20.100000000000001" customHeight="1" x14ac:dyDescent="0.2">
      <c r="A8" s="146"/>
      <c r="B8" s="147"/>
      <c r="C8" s="148" t="s">
        <v>119</v>
      </c>
      <c r="D8" s="149"/>
      <c r="E8" s="149"/>
      <c r="F8" s="149"/>
      <c r="G8" s="149"/>
      <c r="H8" s="149"/>
      <c r="I8" s="149"/>
      <c r="J8" s="149"/>
      <c r="K8" s="149"/>
      <c r="L8" s="149"/>
      <c r="M8" s="149"/>
      <c r="N8" s="149"/>
      <c r="O8" s="149"/>
      <c r="P8" s="149"/>
      <c r="Q8" s="149"/>
      <c r="R8" s="147"/>
      <c r="S8" s="147"/>
      <c r="T8" s="147"/>
      <c r="U8" s="147"/>
    </row>
    <row r="9" spans="1:21" ht="20.100000000000001" customHeight="1" x14ac:dyDescent="0.2">
      <c r="A9" s="146"/>
      <c r="B9" s="147"/>
      <c r="C9" s="150"/>
      <c r="D9" s="147"/>
      <c r="E9" s="147"/>
      <c r="F9" s="147"/>
      <c r="G9" s="125"/>
      <c r="H9" s="124"/>
      <c r="I9" s="124"/>
      <c r="J9" s="124"/>
      <c r="K9" s="151"/>
      <c r="L9" s="126"/>
      <c r="M9" s="126"/>
      <c r="N9" s="126"/>
      <c r="O9" s="126"/>
      <c r="P9" s="126"/>
      <c r="Q9" s="126"/>
      <c r="R9" s="147"/>
      <c r="S9" s="147"/>
      <c r="T9" s="147"/>
      <c r="U9" s="147"/>
    </row>
    <row r="10" spans="1:21" s="157" customFormat="1" ht="20.100000000000001" customHeight="1" x14ac:dyDescent="0.25">
      <c r="A10" s="152"/>
      <c r="B10" s="153"/>
      <c r="C10" s="214" t="s">
        <v>102</v>
      </c>
      <c r="D10" s="214"/>
      <c r="E10" s="192"/>
      <c r="F10" s="154" t="s">
        <v>122</v>
      </c>
      <c r="G10" s="170"/>
      <c r="H10" s="154" t="s">
        <v>0</v>
      </c>
      <c r="I10" s="154" t="s">
        <v>66</v>
      </c>
      <c r="J10" s="151"/>
      <c r="K10" s="144"/>
      <c r="L10" s="156"/>
      <c r="M10" s="156"/>
      <c r="N10" s="156"/>
      <c r="O10" s="156"/>
      <c r="P10" s="156"/>
      <c r="Q10" s="156"/>
      <c r="R10" s="153"/>
      <c r="S10" s="153"/>
      <c r="T10" s="153"/>
      <c r="U10" s="153"/>
    </row>
    <row r="11" spans="1:21" s="157" customFormat="1" ht="20.100000000000001" customHeight="1" x14ac:dyDescent="0.25">
      <c r="A11" s="152"/>
      <c r="B11" s="153"/>
      <c r="C11" s="217"/>
      <c r="D11" s="218"/>
      <c r="E11" s="204"/>
      <c r="F11" s="119"/>
      <c r="G11" s="170"/>
      <c r="H11" s="158" t="s">
        <v>132</v>
      </c>
      <c r="I11" s="112">
        <f ca="1">TODAY()</f>
        <v>45894</v>
      </c>
      <c r="J11" s="151"/>
      <c r="K11" s="156"/>
      <c r="L11" s="156"/>
      <c r="M11" s="156"/>
      <c r="N11" s="156"/>
      <c r="O11" s="156"/>
      <c r="P11" s="156"/>
      <c r="Q11" s="156"/>
      <c r="R11" s="153"/>
      <c r="S11" s="153"/>
      <c r="T11" s="153"/>
      <c r="U11" s="153"/>
    </row>
    <row r="12" spans="1:21" s="157" customFormat="1" ht="20.100000000000001" customHeight="1" x14ac:dyDescent="0.25">
      <c r="A12" s="152"/>
      <c r="B12" s="153"/>
      <c r="C12" s="159"/>
      <c r="D12" s="153"/>
      <c r="E12" s="153"/>
      <c r="F12" s="153"/>
      <c r="G12" s="170"/>
      <c r="H12" s="155"/>
      <c r="I12" s="155"/>
      <c r="J12" s="155"/>
      <c r="K12" s="156"/>
      <c r="L12" s="156"/>
      <c r="M12" s="156"/>
      <c r="N12" s="156"/>
      <c r="O12" s="156"/>
      <c r="P12" s="156"/>
      <c r="Q12" s="156"/>
      <c r="R12" s="153"/>
      <c r="S12" s="153"/>
      <c r="T12" s="153"/>
      <c r="U12" s="153"/>
    </row>
    <row r="13" spans="1:21" s="157" customFormat="1" ht="20.100000000000001" customHeight="1" x14ac:dyDescent="0.25">
      <c r="A13" s="152"/>
      <c r="B13" s="153"/>
      <c r="C13" s="160" t="s">
        <v>50</v>
      </c>
      <c r="D13" s="160" t="s">
        <v>58</v>
      </c>
      <c r="E13" s="192"/>
      <c r="F13" s="160" t="s">
        <v>103</v>
      </c>
      <c r="G13" s="170"/>
      <c r="H13" s="161" t="s">
        <v>1</v>
      </c>
      <c r="I13" s="154" t="s">
        <v>2</v>
      </c>
      <c r="J13" s="154" t="s">
        <v>82</v>
      </c>
      <c r="K13" s="156"/>
      <c r="L13" s="156"/>
      <c r="M13" s="156"/>
      <c r="N13" s="156"/>
      <c r="O13" s="156"/>
      <c r="P13" s="156"/>
      <c r="Q13" s="156"/>
      <c r="R13" s="153"/>
      <c r="S13" s="153"/>
      <c r="T13" s="153"/>
      <c r="U13" s="153"/>
    </row>
    <row r="14" spans="1:21" s="157" customFormat="1" ht="20.100000000000001" customHeight="1" x14ac:dyDescent="0.25">
      <c r="A14" s="152"/>
      <c r="B14" s="153"/>
      <c r="C14" s="201">
        <f>SUMIF(TBL_APP_LOANPOOL[QUALIFICATION_TYPE],dropdowns!A3,TBL_APP_LOANPOOL[GRANT_AMOUNT])</f>
        <v>0</v>
      </c>
      <c r="D14" s="201">
        <f>SUMIF(TBL_APP_LOANPOOL[QUALIFICATION_TYPE],dropdowns!A4,TBL_APP_LOANPOOL[GRANT_AMOUNT])</f>
        <v>0</v>
      </c>
      <c r="E14" s="202"/>
      <c r="F14" s="201">
        <f>SUM(TBL_APP_LOANPOOL[GRANT_AMOUNT])</f>
        <v>0</v>
      </c>
      <c r="G14" s="170"/>
      <c r="H14" s="206" t="s">
        <v>1</v>
      </c>
      <c r="I14" s="162" t="str">
        <f>IF(AND(J14=10),"Yes","no")</f>
        <v>no</v>
      </c>
      <c r="J14" s="162">
        <f>COUNTA(C50,F50,H50,I50,K50,C53,F53,H53,I53,K53)</f>
        <v>0</v>
      </c>
      <c r="K14" s="163"/>
      <c r="L14" s="163"/>
      <c r="M14" s="163"/>
      <c r="N14" s="163"/>
      <c r="O14" s="163"/>
      <c r="P14" s="156"/>
      <c r="Q14" s="156"/>
      <c r="R14" s="153"/>
      <c r="S14" s="153"/>
      <c r="T14" s="153"/>
      <c r="U14" s="153"/>
    </row>
    <row r="15" spans="1:21" s="157" customFormat="1" ht="20.100000000000001" customHeight="1" x14ac:dyDescent="0.25">
      <c r="A15" s="152"/>
      <c r="B15" s="153"/>
      <c r="C15" s="159"/>
      <c r="D15" s="153"/>
      <c r="E15" s="153"/>
      <c r="F15" s="153"/>
      <c r="G15" s="155"/>
      <c r="H15" s="155"/>
      <c r="I15" s="155"/>
      <c r="J15" s="155"/>
      <c r="K15" s="155"/>
      <c r="L15" s="155"/>
      <c r="M15" s="155"/>
      <c r="N15" s="155"/>
      <c r="O15" s="155"/>
      <c r="P15" s="155"/>
      <c r="Q15" s="155"/>
      <c r="R15" s="155"/>
      <c r="S15" s="155"/>
      <c r="T15" s="155"/>
      <c r="U15" s="155"/>
    </row>
    <row r="16" spans="1:21" s="166" customFormat="1" ht="30" customHeight="1" x14ac:dyDescent="0.25">
      <c r="A16" s="164"/>
      <c r="B16" s="165"/>
      <c r="C16" s="226"/>
      <c r="D16" s="227"/>
      <c r="E16" s="227"/>
      <c r="F16" s="228"/>
      <c r="G16" s="219" t="s">
        <v>100</v>
      </c>
      <c r="H16" s="219"/>
      <c r="I16" s="219"/>
      <c r="J16" s="219"/>
      <c r="K16" s="219"/>
      <c r="L16" s="219"/>
      <c r="M16" s="219" t="s">
        <v>4</v>
      </c>
      <c r="N16" s="219"/>
      <c r="O16" s="219"/>
      <c r="P16" s="219"/>
      <c r="Q16" s="219"/>
      <c r="U16" s="167"/>
    </row>
    <row r="17" spans="1:22" s="157" customFormat="1" ht="20.100000000000001" customHeight="1" x14ac:dyDescent="0.25">
      <c r="A17" s="220" t="s">
        <v>76</v>
      </c>
      <c r="B17" s="168"/>
      <c r="C17" s="222" t="s">
        <v>5</v>
      </c>
      <c r="D17" s="221" t="s">
        <v>6</v>
      </c>
      <c r="E17" s="221" t="s">
        <v>93</v>
      </c>
      <c r="F17" s="221" t="s">
        <v>49</v>
      </c>
      <c r="G17" s="213" t="s">
        <v>104</v>
      </c>
      <c r="H17" s="213" t="s">
        <v>105</v>
      </c>
      <c r="I17" s="213" t="s">
        <v>106</v>
      </c>
      <c r="J17" s="213" t="s">
        <v>107</v>
      </c>
      <c r="K17" s="213" t="s">
        <v>121</v>
      </c>
      <c r="L17" s="213" t="s">
        <v>7</v>
      </c>
      <c r="M17" s="213" t="s">
        <v>108</v>
      </c>
      <c r="N17" s="213" t="s">
        <v>109</v>
      </c>
      <c r="O17" s="213" t="s">
        <v>110</v>
      </c>
      <c r="P17" s="213" t="s">
        <v>111</v>
      </c>
      <c r="Q17" s="213" t="s">
        <v>112</v>
      </c>
      <c r="U17" s="155"/>
    </row>
    <row r="18" spans="1:22" s="157" customFormat="1" ht="20.100000000000001" customHeight="1" x14ac:dyDescent="0.25">
      <c r="A18" s="220"/>
      <c r="B18" s="168"/>
      <c r="C18" s="222"/>
      <c r="D18" s="221"/>
      <c r="E18" s="221"/>
      <c r="F18" s="221"/>
      <c r="G18" s="213"/>
      <c r="H18" s="213"/>
      <c r="I18" s="213"/>
      <c r="J18" s="213"/>
      <c r="K18" s="213"/>
      <c r="L18" s="213"/>
      <c r="M18" s="213"/>
      <c r="N18" s="213"/>
      <c r="O18" s="213"/>
      <c r="P18" s="213"/>
      <c r="Q18" s="213"/>
      <c r="U18" s="155"/>
    </row>
    <row r="19" spans="1:22" s="157" customFormat="1" ht="20.100000000000001" customHeight="1" x14ac:dyDescent="0.25">
      <c r="A19" s="169">
        <f>COUNTA(TBL_APP_LOANPOOL[[#This Row],[QUALIFICATION_TYPE]:[PROP_ADDR_COUNTY]])</f>
        <v>1</v>
      </c>
      <c r="B19" s="170"/>
      <c r="C19" s="171">
        <v>1</v>
      </c>
      <c r="D19" s="172" t="s">
        <v>8</v>
      </c>
      <c r="E19" s="173" t="s">
        <v>125</v>
      </c>
      <c r="F19" s="173" t="s">
        <v>99</v>
      </c>
      <c r="G19" s="174" t="s">
        <v>29</v>
      </c>
      <c r="H19" s="175" t="s">
        <v>97</v>
      </c>
      <c r="I19" s="175" t="s">
        <v>98</v>
      </c>
      <c r="J19" s="176">
        <v>10000</v>
      </c>
      <c r="K19" s="177" t="s">
        <v>34</v>
      </c>
      <c r="L19" s="177" t="s">
        <v>10</v>
      </c>
      <c r="M19" s="177" t="s">
        <v>45</v>
      </c>
      <c r="N19" s="177" t="s">
        <v>46</v>
      </c>
      <c r="O19" s="162" t="s">
        <v>11</v>
      </c>
      <c r="P19" s="162">
        <v>10178</v>
      </c>
      <c r="Q19" s="177" t="s">
        <v>47</v>
      </c>
      <c r="R19" s="211" t="s">
        <v>12</v>
      </c>
      <c r="S19" s="211"/>
      <c r="T19" s="212"/>
      <c r="U19" s="155"/>
      <c r="V19" s="157" t="s">
        <v>88</v>
      </c>
    </row>
    <row r="20" spans="1:22" s="157" customFormat="1" ht="20.100000000000001" customHeight="1" thickBot="1" x14ac:dyDescent="0.3">
      <c r="A20" s="178" t="s">
        <v>77</v>
      </c>
      <c r="B20" s="159"/>
      <c r="C20" s="179" t="s">
        <v>13</v>
      </c>
      <c r="D20" s="179" t="s">
        <v>14</v>
      </c>
      <c r="E20" s="179" t="s">
        <v>123</v>
      </c>
      <c r="F20" s="179" t="s">
        <v>124</v>
      </c>
      <c r="G20" s="179" t="s">
        <v>101</v>
      </c>
      <c r="H20" s="179" t="s">
        <v>129</v>
      </c>
      <c r="I20" s="179" t="s">
        <v>128</v>
      </c>
      <c r="J20" s="179" t="s">
        <v>28</v>
      </c>
      <c r="K20" s="179" t="s">
        <v>30</v>
      </c>
      <c r="L20" s="179" t="s">
        <v>15</v>
      </c>
      <c r="M20" s="179" t="s">
        <v>127</v>
      </c>
      <c r="N20" s="179" t="s">
        <v>16</v>
      </c>
      <c r="O20" s="179" t="s">
        <v>17</v>
      </c>
      <c r="P20" s="179" t="s">
        <v>18</v>
      </c>
      <c r="Q20" s="179" t="s">
        <v>19</v>
      </c>
      <c r="R20" s="180" t="s">
        <v>20</v>
      </c>
      <c r="S20" s="181" t="s">
        <v>21</v>
      </c>
      <c r="T20" s="182" t="s">
        <v>22</v>
      </c>
      <c r="U20" s="155"/>
    </row>
    <row r="21" spans="1:22" s="157" customFormat="1" ht="20.100000000000001" customHeight="1" thickTop="1" x14ac:dyDescent="0.25">
      <c r="A21" s="169">
        <f>COUNTA(G21:L21,M21:Q21,$C$11,$F$11)</f>
        <v>0</v>
      </c>
      <c r="B21" s="170"/>
      <c r="C21" s="183">
        <f>A21</f>
        <v>0</v>
      </c>
      <c r="D21" s="162">
        <f>ROW()-ROW(TBL_APP_LOANPOOL[[#Headers],[ROW_ID]])</f>
        <v>1</v>
      </c>
      <c r="E21" s="162">
        <f t="shared" ref="E21:E40" si="0">$F$11</f>
        <v>0</v>
      </c>
      <c r="F21" s="162">
        <f t="shared" ref="F21:F40" si="1">$C$11</f>
        <v>0</v>
      </c>
      <c r="G21" s="118"/>
      <c r="H21" s="203"/>
      <c r="I21" s="203"/>
      <c r="J21" s="116"/>
      <c r="K21" s="114"/>
      <c r="L21" s="117"/>
      <c r="M21" s="115"/>
      <c r="N21" s="115"/>
      <c r="O21" s="118"/>
      <c r="P21" s="113"/>
      <c r="Q21" s="114"/>
      <c r="R21"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1"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1" s="186">
        <f>SUM(
IF(AND(TBL_APP_LOANPOOL[[#This Row],[PURPOSE]]&lt;&gt;"Other",TBL_APP_LOANPOOL[[#This Row],[LOAN_PURPOSE_OTHER]]&lt;&gt;""),1,0)
)</f>
        <v>0</v>
      </c>
      <c r="U21" s="155"/>
    </row>
    <row r="22" spans="1:22" s="157" customFormat="1" ht="20.100000000000001" customHeight="1" x14ac:dyDescent="0.25">
      <c r="A22" s="169">
        <f t="shared" ref="A22:A40" si="2">COUNTA(G22:Q22,$C$11,$F$11)</f>
        <v>0</v>
      </c>
      <c r="B22" s="170"/>
      <c r="C22" s="183">
        <f t="shared" ref="C22:C40" si="3">A22</f>
        <v>0</v>
      </c>
      <c r="D22" s="162">
        <f>ROW()-ROW(TBL_APP_LOANPOOL[[#Headers],[ROW_ID]])</f>
        <v>2</v>
      </c>
      <c r="E22" s="162">
        <f t="shared" si="0"/>
        <v>0</v>
      </c>
      <c r="F22" s="162">
        <f t="shared" si="1"/>
        <v>0</v>
      </c>
      <c r="G22" s="118"/>
      <c r="H22" s="203"/>
      <c r="I22" s="203"/>
      <c r="J22" s="116"/>
      <c r="K22" s="114"/>
      <c r="L22" s="117"/>
      <c r="M22" s="115"/>
      <c r="N22" s="115"/>
      <c r="O22" s="118"/>
      <c r="P22" s="113"/>
      <c r="Q22" s="114"/>
      <c r="R22"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2"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2" s="186">
        <f>SUM(
IF(AND(TBL_APP_LOANPOOL[[#This Row],[PURPOSE]]&lt;&gt;"Other",TBL_APP_LOANPOOL[[#This Row],[LOAN_PURPOSE_OTHER]]&lt;&gt;""),1,0)
)</f>
        <v>0</v>
      </c>
      <c r="U22" s="155"/>
    </row>
    <row r="23" spans="1:22" s="157" customFormat="1" ht="20.100000000000001" customHeight="1" x14ac:dyDescent="0.25">
      <c r="A23" s="169">
        <f t="shared" si="2"/>
        <v>0</v>
      </c>
      <c r="B23" s="170"/>
      <c r="C23" s="183">
        <f t="shared" si="3"/>
        <v>0</v>
      </c>
      <c r="D23" s="162">
        <f>ROW()-ROW(TBL_APP_LOANPOOL[[#Headers],[ROW_ID]])</f>
        <v>3</v>
      </c>
      <c r="E23" s="162">
        <f t="shared" si="0"/>
        <v>0</v>
      </c>
      <c r="F23" s="162">
        <f t="shared" si="1"/>
        <v>0</v>
      </c>
      <c r="G23" s="118"/>
      <c r="H23" s="203"/>
      <c r="I23" s="203"/>
      <c r="J23" s="116"/>
      <c r="K23" s="114"/>
      <c r="L23" s="117"/>
      <c r="M23" s="115"/>
      <c r="N23" s="115"/>
      <c r="O23" s="118"/>
      <c r="P23" s="113"/>
      <c r="Q23" s="114"/>
      <c r="R23"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3"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3" s="186">
        <f>SUM(
IF(AND(TBL_APP_LOANPOOL[[#This Row],[PURPOSE]]&lt;&gt;"Other",TBL_APP_LOANPOOL[[#This Row],[LOAN_PURPOSE_OTHER]]&lt;&gt;""),1,0)
)</f>
        <v>0</v>
      </c>
      <c r="U23" s="155"/>
    </row>
    <row r="24" spans="1:22" s="157" customFormat="1" ht="20.100000000000001" customHeight="1" x14ac:dyDescent="0.25">
      <c r="A24" s="169">
        <f t="shared" si="2"/>
        <v>0</v>
      </c>
      <c r="B24" s="170"/>
      <c r="C24" s="183">
        <f t="shared" si="3"/>
        <v>0</v>
      </c>
      <c r="D24" s="162">
        <f>ROW()-ROW(TBL_APP_LOANPOOL[[#Headers],[ROW_ID]])</f>
        <v>4</v>
      </c>
      <c r="E24" s="162">
        <f t="shared" si="0"/>
        <v>0</v>
      </c>
      <c r="F24" s="162">
        <f t="shared" si="1"/>
        <v>0</v>
      </c>
      <c r="G24" s="118"/>
      <c r="H24" s="203"/>
      <c r="I24" s="203"/>
      <c r="J24" s="116"/>
      <c r="K24" s="114"/>
      <c r="L24" s="117"/>
      <c r="M24" s="115"/>
      <c r="N24" s="115"/>
      <c r="O24" s="118"/>
      <c r="P24" s="113"/>
      <c r="Q24" s="114"/>
      <c r="R24"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4"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4" s="186">
        <f>SUM(
IF(AND(TBL_APP_LOANPOOL[[#This Row],[PURPOSE]]&lt;&gt;"Other",TBL_APP_LOANPOOL[[#This Row],[LOAN_PURPOSE_OTHER]]&lt;&gt;""),1,0)
)</f>
        <v>0</v>
      </c>
      <c r="U24" s="155"/>
    </row>
    <row r="25" spans="1:22" s="157" customFormat="1" ht="20.100000000000001" customHeight="1" x14ac:dyDescent="0.25">
      <c r="A25" s="169">
        <f t="shared" si="2"/>
        <v>0</v>
      </c>
      <c r="B25" s="170"/>
      <c r="C25" s="183">
        <f t="shared" si="3"/>
        <v>0</v>
      </c>
      <c r="D25" s="162">
        <f>ROW()-ROW(TBL_APP_LOANPOOL[[#Headers],[ROW_ID]])</f>
        <v>5</v>
      </c>
      <c r="E25" s="162">
        <f t="shared" si="0"/>
        <v>0</v>
      </c>
      <c r="F25" s="162">
        <f t="shared" si="1"/>
        <v>0</v>
      </c>
      <c r="G25" s="118"/>
      <c r="H25" s="203"/>
      <c r="I25" s="203"/>
      <c r="J25" s="116"/>
      <c r="K25" s="114"/>
      <c r="L25" s="117"/>
      <c r="M25" s="115"/>
      <c r="N25" s="115"/>
      <c r="O25" s="118"/>
      <c r="P25" s="113"/>
      <c r="Q25" s="114"/>
      <c r="R25"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5"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5" s="186">
        <f>SUM(
IF(AND(TBL_APP_LOANPOOL[[#This Row],[PURPOSE]]&lt;&gt;"Other",TBL_APP_LOANPOOL[[#This Row],[LOAN_PURPOSE_OTHER]]&lt;&gt;""),1,0)
)</f>
        <v>0</v>
      </c>
      <c r="U25" s="155"/>
    </row>
    <row r="26" spans="1:22" s="157" customFormat="1" ht="20.100000000000001" customHeight="1" x14ac:dyDescent="0.25">
      <c r="A26" s="169">
        <f t="shared" si="2"/>
        <v>0</v>
      </c>
      <c r="B26" s="170"/>
      <c r="C26" s="183">
        <f t="shared" si="3"/>
        <v>0</v>
      </c>
      <c r="D26" s="162">
        <f>ROW()-ROW(TBL_APP_LOANPOOL[[#Headers],[ROW_ID]])</f>
        <v>6</v>
      </c>
      <c r="E26" s="162">
        <f t="shared" si="0"/>
        <v>0</v>
      </c>
      <c r="F26" s="162">
        <f t="shared" si="1"/>
        <v>0</v>
      </c>
      <c r="G26" s="118"/>
      <c r="H26" s="203"/>
      <c r="I26" s="203"/>
      <c r="J26" s="116"/>
      <c r="K26" s="114"/>
      <c r="L26" s="117"/>
      <c r="M26" s="115"/>
      <c r="N26" s="115"/>
      <c r="O26" s="118"/>
      <c r="P26" s="113"/>
      <c r="Q26" s="114"/>
      <c r="R26"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6"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6" s="186">
        <f>SUM(
IF(AND(TBL_APP_LOANPOOL[[#This Row],[PURPOSE]]&lt;&gt;"Other",TBL_APP_LOANPOOL[[#This Row],[LOAN_PURPOSE_OTHER]]&lt;&gt;""),1,0)
)</f>
        <v>0</v>
      </c>
      <c r="U26" s="155"/>
    </row>
    <row r="27" spans="1:22" s="157" customFormat="1" ht="20.100000000000001" customHeight="1" x14ac:dyDescent="0.25">
      <c r="A27" s="169">
        <f t="shared" si="2"/>
        <v>0</v>
      </c>
      <c r="B27" s="170"/>
      <c r="C27" s="183">
        <f t="shared" si="3"/>
        <v>0</v>
      </c>
      <c r="D27" s="162">
        <f>ROW()-ROW(TBL_APP_LOANPOOL[[#Headers],[ROW_ID]])</f>
        <v>7</v>
      </c>
      <c r="E27" s="162">
        <f t="shared" si="0"/>
        <v>0</v>
      </c>
      <c r="F27" s="162">
        <f t="shared" si="1"/>
        <v>0</v>
      </c>
      <c r="G27" s="118"/>
      <c r="H27" s="203"/>
      <c r="I27" s="203"/>
      <c r="J27" s="116"/>
      <c r="K27" s="114"/>
      <c r="L27" s="117"/>
      <c r="M27" s="115"/>
      <c r="N27" s="115"/>
      <c r="O27" s="118"/>
      <c r="P27" s="113"/>
      <c r="Q27" s="114"/>
      <c r="R27"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7"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7" s="186">
        <f>SUM(
IF(AND(TBL_APP_LOANPOOL[[#This Row],[PURPOSE]]&lt;&gt;"Other",TBL_APP_LOANPOOL[[#This Row],[LOAN_PURPOSE_OTHER]]&lt;&gt;""),1,0)
)</f>
        <v>0</v>
      </c>
      <c r="U27" s="155"/>
    </row>
    <row r="28" spans="1:22" s="157" customFormat="1" ht="20.100000000000001" customHeight="1" x14ac:dyDescent="0.25">
      <c r="A28" s="169">
        <f t="shared" si="2"/>
        <v>0</v>
      </c>
      <c r="B28" s="170"/>
      <c r="C28" s="183">
        <f t="shared" si="3"/>
        <v>0</v>
      </c>
      <c r="D28" s="162">
        <f>ROW()-ROW(TBL_APP_LOANPOOL[[#Headers],[ROW_ID]])</f>
        <v>8</v>
      </c>
      <c r="E28" s="162">
        <f t="shared" si="0"/>
        <v>0</v>
      </c>
      <c r="F28" s="162">
        <f t="shared" si="1"/>
        <v>0</v>
      </c>
      <c r="G28" s="118"/>
      <c r="H28" s="203"/>
      <c r="I28" s="203"/>
      <c r="J28" s="116"/>
      <c r="K28" s="114"/>
      <c r="L28" s="117"/>
      <c r="M28" s="115"/>
      <c r="N28" s="115"/>
      <c r="O28" s="118"/>
      <c r="P28" s="113"/>
      <c r="Q28" s="114"/>
      <c r="R28"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8"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8" s="186">
        <f>SUM(
IF(AND(TBL_APP_LOANPOOL[[#This Row],[PURPOSE]]&lt;&gt;"Other",TBL_APP_LOANPOOL[[#This Row],[LOAN_PURPOSE_OTHER]]&lt;&gt;""),1,0)
)</f>
        <v>0</v>
      </c>
      <c r="U28" s="155"/>
    </row>
    <row r="29" spans="1:22" s="157" customFormat="1" ht="20.100000000000001" customHeight="1" x14ac:dyDescent="0.25">
      <c r="A29" s="169">
        <f t="shared" si="2"/>
        <v>0</v>
      </c>
      <c r="B29" s="170"/>
      <c r="C29" s="183">
        <f t="shared" si="3"/>
        <v>0</v>
      </c>
      <c r="D29" s="162">
        <f>ROW()-ROW(TBL_APP_LOANPOOL[[#Headers],[ROW_ID]])</f>
        <v>9</v>
      </c>
      <c r="E29" s="162">
        <f t="shared" si="0"/>
        <v>0</v>
      </c>
      <c r="F29" s="162">
        <f t="shared" si="1"/>
        <v>0</v>
      </c>
      <c r="G29" s="118"/>
      <c r="H29" s="203"/>
      <c r="I29" s="203"/>
      <c r="J29" s="116"/>
      <c r="K29" s="114"/>
      <c r="L29" s="117"/>
      <c r="M29" s="115"/>
      <c r="N29" s="115"/>
      <c r="O29" s="118"/>
      <c r="P29" s="113"/>
      <c r="Q29" s="114"/>
      <c r="R29"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9"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9" s="186">
        <f>SUM(
IF(AND(TBL_APP_LOANPOOL[[#This Row],[PURPOSE]]&lt;&gt;"Other",TBL_APP_LOANPOOL[[#This Row],[LOAN_PURPOSE_OTHER]]&lt;&gt;""),1,0)
)</f>
        <v>0</v>
      </c>
      <c r="U29" s="155"/>
    </row>
    <row r="30" spans="1:22" s="157" customFormat="1" ht="20.100000000000001" customHeight="1" x14ac:dyDescent="0.25">
      <c r="A30" s="169">
        <f t="shared" si="2"/>
        <v>0</v>
      </c>
      <c r="B30" s="170"/>
      <c r="C30" s="183">
        <f t="shared" si="3"/>
        <v>0</v>
      </c>
      <c r="D30" s="162">
        <f>ROW()-ROW(TBL_APP_LOANPOOL[[#Headers],[ROW_ID]])</f>
        <v>10</v>
      </c>
      <c r="E30" s="162">
        <f t="shared" si="0"/>
        <v>0</v>
      </c>
      <c r="F30" s="162">
        <f t="shared" si="1"/>
        <v>0</v>
      </c>
      <c r="G30" s="118"/>
      <c r="H30" s="203"/>
      <c r="I30" s="203"/>
      <c r="J30" s="116"/>
      <c r="K30" s="114"/>
      <c r="L30" s="117"/>
      <c r="M30" s="115"/>
      <c r="N30" s="115"/>
      <c r="O30" s="118"/>
      <c r="P30" s="113"/>
      <c r="Q30" s="114"/>
      <c r="R30"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0"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0" s="186">
        <f>SUM(
IF(AND(TBL_APP_LOANPOOL[[#This Row],[PURPOSE]]&lt;&gt;"Other",TBL_APP_LOANPOOL[[#This Row],[LOAN_PURPOSE_OTHER]]&lt;&gt;""),1,0)
)</f>
        <v>0</v>
      </c>
      <c r="U30" s="155"/>
    </row>
    <row r="31" spans="1:22" s="157" customFormat="1" ht="20.100000000000001" customHeight="1" x14ac:dyDescent="0.25">
      <c r="A31" s="169">
        <f t="shared" si="2"/>
        <v>0</v>
      </c>
      <c r="B31" s="170"/>
      <c r="C31" s="183">
        <f t="shared" si="3"/>
        <v>0</v>
      </c>
      <c r="D31" s="162">
        <f>ROW()-ROW(TBL_APP_LOANPOOL[[#Headers],[ROW_ID]])</f>
        <v>11</v>
      </c>
      <c r="E31" s="162">
        <f t="shared" si="0"/>
        <v>0</v>
      </c>
      <c r="F31" s="162">
        <f t="shared" si="1"/>
        <v>0</v>
      </c>
      <c r="G31" s="118"/>
      <c r="H31" s="203"/>
      <c r="I31" s="203"/>
      <c r="J31" s="116"/>
      <c r="K31" s="114"/>
      <c r="L31" s="117"/>
      <c r="M31" s="115"/>
      <c r="N31" s="115"/>
      <c r="O31" s="118"/>
      <c r="P31" s="113"/>
      <c r="Q31" s="114"/>
      <c r="R31"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1"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1" s="186">
        <f>SUM(
IF(AND(TBL_APP_LOANPOOL[[#This Row],[PURPOSE]]&lt;&gt;"Other",TBL_APP_LOANPOOL[[#This Row],[LOAN_PURPOSE_OTHER]]&lt;&gt;""),1,0)
)</f>
        <v>0</v>
      </c>
      <c r="U31" s="155"/>
    </row>
    <row r="32" spans="1:22" s="157" customFormat="1" ht="20.100000000000001" customHeight="1" x14ac:dyDescent="0.25">
      <c r="A32" s="169">
        <f t="shared" si="2"/>
        <v>0</v>
      </c>
      <c r="B32" s="170"/>
      <c r="C32" s="183">
        <f t="shared" si="3"/>
        <v>0</v>
      </c>
      <c r="D32" s="162">
        <f>ROW()-ROW(TBL_APP_LOANPOOL[[#Headers],[ROW_ID]])</f>
        <v>12</v>
      </c>
      <c r="E32" s="162">
        <f t="shared" si="0"/>
        <v>0</v>
      </c>
      <c r="F32" s="162">
        <f t="shared" si="1"/>
        <v>0</v>
      </c>
      <c r="G32" s="118"/>
      <c r="H32" s="203"/>
      <c r="I32" s="203"/>
      <c r="J32" s="116"/>
      <c r="K32" s="114"/>
      <c r="L32" s="117"/>
      <c r="M32" s="115"/>
      <c r="N32" s="115"/>
      <c r="O32" s="118"/>
      <c r="P32" s="113"/>
      <c r="Q32" s="114"/>
      <c r="R32"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2"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2" s="186">
        <f>SUM(
IF(AND(TBL_APP_LOANPOOL[[#This Row],[PURPOSE]]&lt;&gt;"Other",TBL_APP_LOANPOOL[[#This Row],[LOAN_PURPOSE_OTHER]]&lt;&gt;""),1,0)
)</f>
        <v>0</v>
      </c>
      <c r="U32" s="155"/>
    </row>
    <row r="33" spans="1:21" s="157" customFormat="1" ht="20.100000000000001" customHeight="1" x14ac:dyDescent="0.25">
      <c r="A33" s="169">
        <f t="shared" si="2"/>
        <v>0</v>
      </c>
      <c r="B33" s="170"/>
      <c r="C33" s="183">
        <f t="shared" si="3"/>
        <v>0</v>
      </c>
      <c r="D33" s="162">
        <f>ROW()-ROW(TBL_APP_LOANPOOL[[#Headers],[ROW_ID]])</f>
        <v>13</v>
      </c>
      <c r="E33" s="162">
        <f t="shared" si="0"/>
        <v>0</v>
      </c>
      <c r="F33" s="162">
        <f t="shared" si="1"/>
        <v>0</v>
      </c>
      <c r="G33" s="118"/>
      <c r="H33" s="203"/>
      <c r="I33" s="203"/>
      <c r="J33" s="116"/>
      <c r="K33" s="114"/>
      <c r="L33" s="117"/>
      <c r="M33" s="115"/>
      <c r="N33" s="115"/>
      <c r="O33" s="118"/>
      <c r="P33" s="113"/>
      <c r="Q33" s="114"/>
      <c r="R33"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3"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3" s="186">
        <f>SUM(
IF(AND(TBL_APP_LOANPOOL[[#This Row],[PURPOSE]]&lt;&gt;"Other",TBL_APP_LOANPOOL[[#This Row],[LOAN_PURPOSE_OTHER]]&lt;&gt;""),1,0)
)</f>
        <v>0</v>
      </c>
      <c r="U33" s="155"/>
    </row>
    <row r="34" spans="1:21" s="157" customFormat="1" ht="20.100000000000001" customHeight="1" x14ac:dyDescent="0.25">
      <c r="A34" s="169">
        <f t="shared" si="2"/>
        <v>0</v>
      </c>
      <c r="B34" s="170"/>
      <c r="C34" s="183">
        <f t="shared" si="3"/>
        <v>0</v>
      </c>
      <c r="D34" s="162">
        <f>ROW()-ROW(TBL_APP_LOANPOOL[[#Headers],[ROW_ID]])</f>
        <v>14</v>
      </c>
      <c r="E34" s="162">
        <f t="shared" si="0"/>
        <v>0</v>
      </c>
      <c r="F34" s="162">
        <f t="shared" si="1"/>
        <v>0</v>
      </c>
      <c r="G34" s="118"/>
      <c r="H34" s="203"/>
      <c r="I34" s="203"/>
      <c r="J34" s="116"/>
      <c r="K34" s="114"/>
      <c r="L34" s="117"/>
      <c r="M34" s="115"/>
      <c r="N34" s="115"/>
      <c r="O34" s="118"/>
      <c r="P34" s="113"/>
      <c r="Q34" s="114"/>
      <c r="R34"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4"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4" s="186">
        <f>SUM(
IF(AND(TBL_APP_LOANPOOL[[#This Row],[PURPOSE]]&lt;&gt;"Other",TBL_APP_LOANPOOL[[#This Row],[LOAN_PURPOSE_OTHER]]&lt;&gt;""),1,0)
)</f>
        <v>0</v>
      </c>
      <c r="U34" s="155"/>
    </row>
    <row r="35" spans="1:21" s="157" customFormat="1" ht="20.100000000000001" customHeight="1" x14ac:dyDescent="0.25">
      <c r="A35" s="169">
        <f t="shared" si="2"/>
        <v>0</v>
      </c>
      <c r="B35" s="170"/>
      <c r="C35" s="183">
        <f t="shared" si="3"/>
        <v>0</v>
      </c>
      <c r="D35" s="162">
        <f>ROW()-ROW(TBL_APP_LOANPOOL[[#Headers],[ROW_ID]])</f>
        <v>15</v>
      </c>
      <c r="E35" s="162">
        <f t="shared" si="0"/>
        <v>0</v>
      </c>
      <c r="F35" s="162">
        <f t="shared" si="1"/>
        <v>0</v>
      </c>
      <c r="G35" s="118"/>
      <c r="H35" s="203"/>
      <c r="I35" s="203"/>
      <c r="J35" s="116"/>
      <c r="K35" s="114"/>
      <c r="L35" s="117"/>
      <c r="M35" s="115"/>
      <c r="N35" s="115"/>
      <c r="O35" s="118"/>
      <c r="P35" s="113"/>
      <c r="Q35" s="114"/>
      <c r="R35"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5"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5" s="189">
        <f>SUM(
IF(AND(TBL_APP_LOANPOOL[[#This Row],[PURPOSE]]&lt;&gt;"Other",TBL_APP_LOANPOOL[[#This Row],[LOAN_PURPOSE_OTHER]]&lt;&gt;""),1,0)
)</f>
        <v>0</v>
      </c>
      <c r="U35" s="155"/>
    </row>
    <row r="36" spans="1:21" s="157" customFormat="1" ht="20.100000000000001" customHeight="1" x14ac:dyDescent="0.25">
      <c r="A36" s="169">
        <f t="shared" si="2"/>
        <v>0</v>
      </c>
      <c r="B36" s="170"/>
      <c r="C36" s="183">
        <f t="shared" si="3"/>
        <v>0</v>
      </c>
      <c r="D36" s="162">
        <f>ROW()-ROW(TBL_APP_LOANPOOL[[#Headers],[ROW_ID]])</f>
        <v>16</v>
      </c>
      <c r="E36" s="162">
        <f t="shared" si="0"/>
        <v>0</v>
      </c>
      <c r="F36" s="162">
        <f t="shared" si="1"/>
        <v>0</v>
      </c>
      <c r="G36" s="118"/>
      <c r="H36" s="203"/>
      <c r="I36" s="203"/>
      <c r="J36" s="116"/>
      <c r="K36" s="114"/>
      <c r="L36" s="117"/>
      <c r="M36" s="115"/>
      <c r="N36" s="115"/>
      <c r="O36" s="118"/>
      <c r="P36" s="113"/>
      <c r="Q36" s="114"/>
      <c r="R36"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6"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6" s="189">
        <f>SUM(
IF(AND(TBL_APP_LOANPOOL[[#This Row],[PURPOSE]]&lt;&gt;"Other",TBL_APP_LOANPOOL[[#This Row],[LOAN_PURPOSE_OTHER]]&lt;&gt;""),1,0)
)</f>
        <v>0</v>
      </c>
      <c r="U36" s="155"/>
    </row>
    <row r="37" spans="1:21" s="157" customFormat="1" ht="20.100000000000001" customHeight="1" x14ac:dyDescent="0.25">
      <c r="A37" s="169">
        <f t="shared" si="2"/>
        <v>0</v>
      </c>
      <c r="B37" s="170"/>
      <c r="C37" s="183">
        <f t="shared" si="3"/>
        <v>0</v>
      </c>
      <c r="D37" s="162">
        <f>ROW()-ROW(TBL_APP_LOANPOOL[[#Headers],[ROW_ID]])</f>
        <v>17</v>
      </c>
      <c r="E37" s="162">
        <f t="shared" si="0"/>
        <v>0</v>
      </c>
      <c r="F37" s="162">
        <f t="shared" si="1"/>
        <v>0</v>
      </c>
      <c r="G37" s="118"/>
      <c r="H37" s="203"/>
      <c r="I37" s="203"/>
      <c r="J37" s="116"/>
      <c r="K37" s="114"/>
      <c r="L37" s="117"/>
      <c r="M37" s="115"/>
      <c r="N37" s="115"/>
      <c r="O37" s="118"/>
      <c r="P37" s="113"/>
      <c r="Q37" s="114"/>
      <c r="R37"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7"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7" s="189">
        <f>SUM(
IF(AND(TBL_APP_LOANPOOL[[#This Row],[PURPOSE]]&lt;&gt;"Other",TBL_APP_LOANPOOL[[#This Row],[LOAN_PURPOSE_OTHER]]&lt;&gt;""),1,0)
)</f>
        <v>0</v>
      </c>
      <c r="U37" s="155"/>
    </row>
    <row r="38" spans="1:21" s="157" customFormat="1" ht="20.100000000000001" customHeight="1" x14ac:dyDescent="0.25">
      <c r="A38" s="169">
        <f t="shared" si="2"/>
        <v>0</v>
      </c>
      <c r="B38" s="170"/>
      <c r="C38" s="183">
        <f t="shared" si="3"/>
        <v>0</v>
      </c>
      <c r="D38" s="162">
        <f>ROW()-ROW(TBL_APP_LOANPOOL[[#Headers],[ROW_ID]])</f>
        <v>18</v>
      </c>
      <c r="E38" s="162">
        <f t="shared" si="0"/>
        <v>0</v>
      </c>
      <c r="F38" s="162">
        <f t="shared" si="1"/>
        <v>0</v>
      </c>
      <c r="G38" s="118"/>
      <c r="H38" s="203"/>
      <c r="I38" s="203"/>
      <c r="J38" s="116"/>
      <c r="K38" s="114"/>
      <c r="L38" s="117"/>
      <c r="M38" s="115"/>
      <c r="N38" s="115"/>
      <c r="O38" s="118"/>
      <c r="P38" s="113"/>
      <c r="Q38" s="114"/>
      <c r="R38"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8"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8" s="189">
        <f>SUM(
IF(AND(TBL_APP_LOANPOOL[[#This Row],[PURPOSE]]&lt;&gt;"Other",TBL_APP_LOANPOOL[[#This Row],[LOAN_PURPOSE_OTHER]]&lt;&gt;""),1,0)
)</f>
        <v>0</v>
      </c>
      <c r="U38" s="155"/>
    </row>
    <row r="39" spans="1:21" s="157" customFormat="1" ht="20.100000000000001" customHeight="1" x14ac:dyDescent="0.25">
      <c r="A39" s="169">
        <f t="shared" si="2"/>
        <v>0</v>
      </c>
      <c r="B39" s="170"/>
      <c r="C39" s="183">
        <f t="shared" si="3"/>
        <v>0</v>
      </c>
      <c r="D39" s="162">
        <f>ROW()-ROW(TBL_APP_LOANPOOL[[#Headers],[ROW_ID]])</f>
        <v>19</v>
      </c>
      <c r="E39" s="162">
        <f t="shared" si="0"/>
        <v>0</v>
      </c>
      <c r="F39" s="162">
        <f t="shared" si="1"/>
        <v>0</v>
      </c>
      <c r="G39" s="118"/>
      <c r="H39" s="203"/>
      <c r="I39" s="203"/>
      <c r="J39" s="116"/>
      <c r="K39" s="114"/>
      <c r="L39" s="117"/>
      <c r="M39" s="115"/>
      <c r="N39" s="115"/>
      <c r="O39" s="118"/>
      <c r="P39" s="113"/>
      <c r="Q39" s="114"/>
      <c r="R39"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9"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9" s="189">
        <f>SUM(
IF(AND(TBL_APP_LOANPOOL[[#This Row],[PURPOSE]]&lt;&gt;"Other",TBL_APP_LOANPOOL[[#This Row],[LOAN_PURPOSE_OTHER]]&lt;&gt;""),1,0)
)</f>
        <v>0</v>
      </c>
      <c r="U39" s="155"/>
    </row>
    <row r="40" spans="1:21" s="157" customFormat="1" ht="20.100000000000001" customHeight="1" x14ac:dyDescent="0.25">
      <c r="A40" s="169">
        <f t="shared" si="2"/>
        <v>0</v>
      </c>
      <c r="B40" s="170"/>
      <c r="C40" s="183">
        <f t="shared" si="3"/>
        <v>0</v>
      </c>
      <c r="D40" s="162">
        <f>ROW()-ROW(TBL_APP_LOANPOOL[[#Headers],[ROW_ID]])</f>
        <v>20</v>
      </c>
      <c r="E40" s="162">
        <f t="shared" si="0"/>
        <v>0</v>
      </c>
      <c r="F40" s="162">
        <f t="shared" si="1"/>
        <v>0</v>
      </c>
      <c r="G40" s="118"/>
      <c r="H40" s="203"/>
      <c r="I40" s="203"/>
      <c r="J40" s="116"/>
      <c r="K40" s="114"/>
      <c r="L40" s="117"/>
      <c r="M40" s="115"/>
      <c r="N40" s="115"/>
      <c r="O40" s="118"/>
      <c r="P40" s="113"/>
      <c r="Q40" s="114"/>
      <c r="R40"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40"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40" s="189">
        <f>SUM(
IF(AND(TBL_APP_LOANPOOL[[#This Row],[PURPOSE]]&lt;&gt;"Other",TBL_APP_LOANPOOL[[#This Row],[LOAN_PURPOSE_OTHER]]&lt;&gt;""),1,0)
)</f>
        <v>0</v>
      </c>
      <c r="U40" s="155"/>
    </row>
    <row r="41" spans="1:21" s="155" customFormat="1" ht="20.100000000000001" customHeight="1" x14ac:dyDescent="0.25">
      <c r="C41" s="190" t="s">
        <v>130</v>
      </c>
      <c r="L41" s="191"/>
      <c r="M41" s="192"/>
      <c r="N41" s="153"/>
      <c r="O41" s="192"/>
      <c r="P41" s="192"/>
      <c r="Q41" s="192"/>
      <c r="R41" s="193" t="s">
        <v>113</v>
      </c>
    </row>
    <row r="42" spans="1:21" s="155" customFormat="1" ht="20.100000000000001" customHeight="1" x14ac:dyDescent="0.25">
      <c r="C42" s="190"/>
      <c r="L42" s="191"/>
      <c r="M42" s="192"/>
      <c r="N42" s="153"/>
      <c r="O42" s="192"/>
      <c r="P42" s="192"/>
      <c r="Q42" s="192"/>
      <c r="R42" s="192"/>
    </row>
    <row r="43" spans="1:21" s="169" customFormat="1" ht="30" customHeight="1" x14ac:dyDescent="0.25">
      <c r="A43" s="170"/>
      <c r="B43" s="170"/>
      <c r="C43" s="231" t="s">
        <v>118</v>
      </c>
      <c r="D43" s="231"/>
      <c r="E43" s="231"/>
      <c r="F43" s="231"/>
      <c r="G43" s="231"/>
      <c r="H43" s="231"/>
      <c r="I43" s="231"/>
      <c r="J43" s="231"/>
      <c r="K43" s="231"/>
      <c r="L43" s="231"/>
      <c r="M43" s="231"/>
      <c r="N43" s="231"/>
      <c r="O43" s="231"/>
      <c r="P43" s="231"/>
      <c r="Q43" s="231"/>
      <c r="U43" s="170"/>
    </row>
    <row r="44" spans="1:21" s="169" customFormat="1" ht="20.100000000000001" customHeight="1" x14ac:dyDescent="0.25">
      <c r="A44" s="170"/>
      <c r="B44" s="170"/>
      <c r="C44" s="194"/>
      <c r="D44" s="194"/>
      <c r="E44" s="194"/>
      <c r="F44" s="194"/>
      <c r="G44" s="194"/>
      <c r="H44" s="194"/>
      <c r="I44" s="194"/>
      <c r="J44" s="194"/>
      <c r="K44" s="194"/>
      <c r="L44" s="194"/>
      <c r="M44" s="194"/>
      <c r="N44" s="194"/>
      <c r="O44" s="194"/>
      <c r="P44" s="194"/>
      <c r="Q44" s="194"/>
      <c r="R44" s="170"/>
      <c r="S44" s="170"/>
      <c r="T44" s="170"/>
      <c r="U44" s="170"/>
    </row>
    <row r="45" spans="1:21" s="157" customFormat="1" ht="20.100000000000001" customHeight="1" x14ac:dyDescent="0.25">
      <c r="A45" s="155"/>
      <c r="B45" s="155"/>
      <c r="C45" s="234" t="s">
        <v>49</v>
      </c>
      <c r="D45" s="235"/>
      <c r="E45" s="155"/>
      <c r="F45" s="195" t="s">
        <v>50</v>
      </c>
      <c r="G45" s="196" t="s">
        <v>58</v>
      </c>
      <c r="H45" s="160" t="s">
        <v>103</v>
      </c>
      <c r="I45" s="155"/>
      <c r="J45" s="155"/>
      <c r="K45" s="155"/>
      <c r="L45" s="155"/>
      <c r="M45" s="155"/>
      <c r="N45" s="155"/>
      <c r="O45" s="155"/>
      <c r="P45" s="155"/>
      <c r="Q45" s="155"/>
      <c r="U45" s="155"/>
    </row>
    <row r="46" spans="1:21" s="157" customFormat="1" ht="20.100000000000001" customHeight="1" x14ac:dyDescent="0.25">
      <c r="A46" s="155"/>
      <c r="B46" s="155"/>
      <c r="C46" s="236">
        <f>'Grant Application+Certification'!C11</f>
        <v>0</v>
      </c>
      <c r="D46" s="237"/>
      <c r="E46" s="155"/>
      <c r="F46" s="199">
        <f>C14</f>
        <v>0</v>
      </c>
      <c r="G46" s="200">
        <f>D14</f>
        <v>0</v>
      </c>
      <c r="H46" s="201">
        <f>SUM(TBL_APP_LOANPOOL[GRANT_AMOUNT])</f>
        <v>0</v>
      </c>
      <c r="I46" s="155"/>
      <c r="J46" s="155"/>
      <c r="K46" s="155"/>
      <c r="L46" s="155"/>
      <c r="M46" s="155"/>
      <c r="N46" s="155"/>
      <c r="O46" s="155"/>
      <c r="P46" s="155"/>
      <c r="Q46" s="155"/>
      <c r="U46" s="155"/>
    </row>
    <row r="47" spans="1:21" s="157" customFormat="1" ht="20.100000000000001" customHeight="1" x14ac:dyDescent="0.25">
      <c r="A47" s="155"/>
      <c r="B47" s="155"/>
      <c r="C47" s="170"/>
      <c r="D47" s="155"/>
      <c r="E47" s="155"/>
      <c r="F47" s="155"/>
      <c r="G47" s="197"/>
      <c r="H47" s="197"/>
      <c r="I47" s="197"/>
      <c r="J47" s="197"/>
      <c r="K47" s="197"/>
      <c r="L47" s="197"/>
      <c r="M47" s="155"/>
      <c r="N47" s="155"/>
      <c r="O47" s="155"/>
      <c r="P47" s="155"/>
      <c r="Q47" s="155"/>
      <c r="U47" s="155"/>
    </row>
    <row r="48" spans="1:21" s="157" customFormat="1" ht="187.5" customHeight="1" x14ac:dyDescent="0.25">
      <c r="A48" s="155"/>
      <c r="B48" s="155"/>
      <c r="C48" s="232" t="s">
        <v>133</v>
      </c>
      <c r="D48" s="233"/>
      <c r="E48" s="233"/>
      <c r="F48" s="233"/>
      <c r="G48" s="233"/>
      <c r="H48" s="233"/>
      <c r="I48" s="233"/>
      <c r="J48" s="233"/>
      <c r="K48" s="233"/>
      <c r="L48" s="233"/>
      <c r="M48" s="233"/>
      <c r="N48" s="233"/>
      <c r="O48" s="233"/>
      <c r="P48" s="233"/>
      <c r="Q48" s="233"/>
      <c r="U48" s="155"/>
    </row>
    <row r="49" spans="1:21" s="157" customFormat="1" ht="36.75" customHeight="1" x14ac:dyDescent="0.25">
      <c r="A49" s="155"/>
      <c r="B49" s="155"/>
      <c r="C49" s="225" t="s">
        <v>114</v>
      </c>
      <c r="D49" s="225"/>
      <c r="E49" s="153"/>
      <c r="F49" s="225" t="s">
        <v>115</v>
      </c>
      <c r="G49" s="225"/>
      <c r="H49" s="154" t="s">
        <v>116</v>
      </c>
      <c r="I49" s="225" t="s">
        <v>117</v>
      </c>
      <c r="J49" s="225"/>
      <c r="K49" s="154" t="s">
        <v>113</v>
      </c>
      <c r="L49" s="155"/>
      <c r="M49" s="155"/>
      <c r="N49" s="155"/>
      <c r="O49" s="155"/>
      <c r="P49" s="155"/>
      <c r="T49" s="155"/>
    </row>
    <row r="50" spans="1:21" s="157" customFormat="1" ht="20.100000000000001" customHeight="1" x14ac:dyDescent="0.25">
      <c r="A50" s="155"/>
      <c r="B50" s="155"/>
      <c r="C50" s="224"/>
      <c r="D50" s="224"/>
      <c r="E50" s="205"/>
      <c r="F50" s="224"/>
      <c r="G50" s="224"/>
      <c r="H50" s="118"/>
      <c r="I50" s="223"/>
      <c r="J50" s="224"/>
      <c r="K50" s="112"/>
      <c r="L50" s="155"/>
      <c r="M50" s="155"/>
      <c r="N50" s="155"/>
      <c r="O50" s="155"/>
      <c r="P50" s="155"/>
      <c r="T50" s="155"/>
    </row>
    <row r="51" spans="1:21" s="157" customFormat="1" ht="20.100000000000001" customHeight="1" x14ac:dyDescent="0.25">
      <c r="A51" s="155"/>
      <c r="B51" s="155"/>
      <c r="C51" s="170"/>
      <c r="D51" s="155"/>
      <c r="E51" s="153"/>
      <c r="F51" s="155"/>
      <c r="G51" s="170"/>
      <c r="H51" s="170"/>
      <c r="I51" s="170"/>
      <c r="J51" s="170"/>
      <c r="K51" s="170"/>
      <c r="L51" s="155"/>
      <c r="M51" s="155"/>
      <c r="N51" s="155"/>
      <c r="O51" s="155"/>
      <c r="P51" s="155"/>
      <c r="T51" s="155"/>
    </row>
    <row r="52" spans="1:21" s="157" customFormat="1" ht="36.75" customHeight="1" x14ac:dyDescent="0.25">
      <c r="A52" s="155"/>
      <c r="B52" s="155"/>
      <c r="C52" s="225" t="s">
        <v>114</v>
      </c>
      <c r="D52" s="225"/>
      <c r="E52" s="153"/>
      <c r="F52" s="225" t="s">
        <v>115</v>
      </c>
      <c r="G52" s="225"/>
      <c r="H52" s="154" t="s">
        <v>116</v>
      </c>
      <c r="I52" s="225" t="s">
        <v>117</v>
      </c>
      <c r="J52" s="225"/>
      <c r="K52" s="154" t="s">
        <v>113</v>
      </c>
      <c r="L52" s="155"/>
      <c r="M52" s="155"/>
      <c r="N52" s="155"/>
      <c r="O52" s="155"/>
      <c r="P52" s="155"/>
      <c r="T52" s="155"/>
    </row>
    <row r="53" spans="1:21" s="157" customFormat="1" ht="20.100000000000001" customHeight="1" x14ac:dyDescent="0.25">
      <c r="A53" s="155"/>
      <c r="B53" s="155"/>
      <c r="C53" s="208"/>
      <c r="D53" s="209"/>
      <c r="E53" s="205"/>
      <c r="F53" s="208"/>
      <c r="G53" s="209"/>
      <c r="H53" s="207"/>
      <c r="I53" s="229"/>
      <c r="J53" s="230"/>
      <c r="K53" s="112"/>
      <c r="L53" s="155"/>
      <c r="M53" s="155"/>
      <c r="N53" s="155"/>
      <c r="O53" s="155"/>
      <c r="P53" s="155"/>
      <c r="T53" s="155"/>
    </row>
    <row r="54" spans="1:21" s="155" customFormat="1" ht="39" customHeight="1" x14ac:dyDescent="0.25">
      <c r="C54" s="170"/>
    </row>
    <row r="55" spans="1:21" ht="20.100000000000001" customHeight="1" x14ac:dyDescent="0.2">
      <c r="C55" s="125"/>
      <c r="D55" s="124"/>
      <c r="E55" s="124"/>
      <c r="F55" s="124"/>
      <c r="G55" s="124"/>
      <c r="H55" s="124"/>
      <c r="I55" s="124"/>
      <c r="J55" s="124"/>
      <c r="K55" s="124"/>
      <c r="L55" s="124"/>
      <c r="M55" s="124"/>
      <c r="N55" s="124"/>
      <c r="O55" s="124"/>
      <c r="P55" s="124"/>
      <c r="Q55" s="124"/>
      <c r="R55" s="124"/>
      <c r="S55" s="124"/>
      <c r="T55" s="124"/>
      <c r="U55" s="124"/>
    </row>
    <row r="56" spans="1:21" ht="20.100000000000001" customHeight="1" x14ac:dyDescent="0.2">
      <c r="C56" s="125"/>
      <c r="D56" s="124"/>
      <c r="E56" s="124"/>
      <c r="F56" s="124"/>
      <c r="G56" s="124"/>
      <c r="H56" s="124"/>
      <c r="I56" s="124"/>
      <c r="J56" s="124"/>
      <c r="K56" s="124"/>
      <c r="L56" s="124"/>
      <c r="M56" s="124"/>
      <c r="N56" s="124"/>
      <c r="O56" s="124"/>
      <c r="P56" s="124"/>
      <c r="Q56" s="124"/>
      <c r="R56" s="124"/>
      <c r="S56" s="124"/>
      <c r="T56" s="124"/>
      <c r="U56" s="124"/>
    </row>
    <row r="57" spans="1:21" ht="20.100000000000001" customHeight="1" x14ac:dyDescent="0.2">
      <c r="C57" s="125"/>
      <c r="D57" s="124"/>
      <c r="E57" s="124"/>
      <c r="F57" s="124"/>
      <c r="G57" s="124"/>
      <c r="H57" s="124"/>
      <c r="I57" s="124"/>
      <c r="J57" s="124"/>
      <c r="K57" s="124"/>
      <c r="L57" s="124"/>
      <c r="M57" s="124"/>
      <c r="N57" s="124"/>
      <c r="O57" s="124"/>
      <c r="P57" s="124"/>
      <c r="Q57" s="124"/>
      <c r="R57" s="124"/>
      <c r="S57" s="124"/>
      <c r="T57" s="124"/>
      <c r="U57" s="124"/>
    </row>
    <row r="58" spans="1:21" ht="20.100000000000001" customHeight="1" x14ac:dyDescent="0.2">
      <c r="C58" s="125"/>
      <c r="D58" s="124"/>
      <c r="E58" s="124"/>
      <c r="F58" s="124"/>
      <c r="G58" s="124"/>
      <c r="H58" s="124"/>
      <c r="I58" s="124"/>
      <c r="J58" s="124"/>
      <c r="K58" s="124"/>
      <c r="L58" s="124"/>
      <c r="M58" s="124"/>
      <c r="N58" s="124"/>
      <c r="O58" s="124"/>
      <c r="P58" s="124"/>
      <c r="Q58" s="124"/>
      <c r="R58" s="124"/>
      <c r="S58" s="124"/>
      <c r="T58" s="124"/>
      <c r="U58" s="124"/>
    </row>
    <row r="59" spans="1:21" ht="20.100000000000001" customHeight="1" x14ac:dyDescent="0.2">
      <c r="C59" s="125"/>
      <c r="D59" s="124"/>
      <c r="E59" s="124"/>
      <c r="F59" s="124"/>
      <c r="G59" s="124"/>
      <c r="H59" s="124"/>
      <c r="I59" s="124"/>
      <c r="J59" s="124"/>
      <c r="K59" s="124"/>
      <c r="L59" s="124"/>
      <c r="M59" s="124"/>
      <c r="N59" s="124"/>
      <c r="O59" s="124"/>
      <c r="P59" s="124"/>
      <c r="Q59" s="124"/>
      <c r="R59" s="124"/>
      <c r="S59" s="124"/>
      <c r="T59" s="124"/>
      <c r="U59" s="124"/>
    </row>
    <row r="60" spans="1:21" ht="20.100000000000001" customHeight="1" x14ac:dyDescent="0.2">
      <c r="C60" s="125"/>
      <c r="D60" s="124"/>
      <c r="E60" s="124"/>
      <c r="F60" s="124"/>
      <c r="G60" s="124"/>
      <c r="H60" s="124"/>
      <c r="I60" s="124"/>
      <c r="J60" s="124"/>
      <c r="K60" s="124"/>
      <c r="L60" s="124"/>
      <c r="M60" s="124"/>
      <c r="N60" s="124"/>
      <c r="O60" s="124"/>
      <c r="P60" s="124"/>
      <c r="Q60" s="124"/>
      <c r="R60" s="124"/>
      <c r="S60" s="124"/>
      <c r="T60" s="124"/>
      <c r="U60" s="124"/>
    </row>
    <row r="61" spans="1:21" ht="20.100000000000001" customHeight="1" x14ac:dyDescent="0.2">
      <c r="C61" s="125"/>
      <c r="D61" s="124"/>
      <c r="E61" s="124"/>
      <c r="F61" s="124"/>
      <c r="G61" s="124"/>
      <c r="H61" s="124"/>
      <c r="I61" s="124"/>
      <c r="J61" s="124"/>
      <c r="K61" s="124"/>
      <c r="L61" s="124"/>
      <c r="M61" s="124"/>
      <c r="N61" s="124"/>
      <c r="O61" s="124"/>
      <c r="P61" s="124"/>
      <c r="Q61" s="124"/>
      <c r="R61" s="124"/>
      <c r="S61" s="124"/>
      <c r="T61" s="124"/>
      <c r="U61" s="124"/>
    </row>
    <row r="62" spans="1:21" ht="20.100000000000001" customHeight="1" x14ac:dyDescent="0.2">
      <c r="C62" s="125"/>
      <c r="D62" s="124"/>
      <c r="E62" s="124"/>
      <c r="F62" s="124"/>
      <c r="G62" s="124"/>
      <c r="H62" s="124"/>
      <c r="I62" s="124"/>
      <c r="J62" s="124"/>
      <c r="K62" s="124"/>
      <c r="L62" s="124"/>
      <c r="M62" s="124"/>
      <c r="N62" s="124"/>
      <c r="O62" s="124"/>
      <c r="P62" s="124"/>
      <c r="Q62" s="124"/>
      <c r="R62" s="124"/>
      <c r="S62" s="124"/>
      <c r="T62" s="124"/>
      <c r="U62" s="124"/>
    </row>
    <row r="63" spans="1:21" ht="20.100000000000001" customHeight="1" x14ac:dyDescent="0.2">
      <c r="C63" s="125"/>
      <c r="D63" s="124"/>
      <c r="E63" s="124"/>
      <c r="F63" s="124"/>
      <c r="G63" s="124"/>
      <c r="H63" s="124"/>
      <c r="I63" s="124"/>
      <c r="J63" s="124"/>
      <c r="K63" s="124"/>
      <c r="L63" s="124"/>
      <c r="M63" s="124"/>
      <c r="N63" s="124"/>
      <c r="O63" s="124"/>
      <c r="P63" s="124"/>
      <c r="Q63" s="124"/>
      <c r="R63" s="124"/>
      <c r="S63" s="124"/>
      <c r="T63" s="124"/>
      <c r="U63" s="124"/>
    </row>
    <row r="64" spans="1:21" ht="20.100000000000001" customHeight="1" x14ac:dyDescent="0.2">
      <c r="C64" s="125"/>
      <c r="D64" s="124"/>
      <c r="E64" s="124"/>
      <c r="F64" s="124"/>
      <c r="G64" s="124"/>
      <c r="H64" s="124"/>
      <c r="I64" s="124"/>
      <c r="J64" s="124"/>
      <c r="K64" s="124"/>
      <c r="L64" s="124"/>
      <c r="M64" s="124"/>
      <c r="N64" s="124"/>
      <c r="O64" s="124"/>
      <c r="P64" s="124"/>
      <c r="Q64" s="124"/>
      <c r="R64" s="124"/>
      <c r="S64" s="124"/>
      <c r="T64" s="124"/>
      <c r="U64" s="124"/>
    </row>
    <row r="65" spans="3:21" ht="20.100000000000001" customHeight="1" x14ac:dyDescent="0.2">
      <c r="C65" s="125"/>
      <c r="D65" s="124"/>
      <c r="E65" s="124"/>
      <c r="F65" s="124"/>
      <c r="G65" s="124"/>
      <c r="H65" s="124"/>
      <c r="I65" s="124"/>
      <c r="J65" s="124"/>
      <c r="K65" s="124"/>
      <c r="L65" s="124"/>
      <c r="M65" s="124"/>
      <c r="N65" s="124"/>
      <c r="O65" s="124"/>
      <c r="P65" s="124"/>
      <c r="Q65" s="124"/>
      <c r="R65" s="124"/>
      <c r="S65" s="124"/>
      <c r="T65" s="124"/>
      <c r="U65" s="124"/>
    </row>
  </sheetData>
  <sheetProtection algorithmName="SHA-512" hashValue="6pLdg9U1MrEzSxB9Eu8LNlLHdT0qV8eLeEqfIrd8UneAb4K5Um9h0FBjVWzJYJSPXZj+9m2URGQTAAvQVcsGRg==" saltValue="ho3+9RK/wYsxWaQrdrTFnw==" spinCount="100000" sheet="1" selectLockedCells="1"/>
  <dataConsolidate/>
  <mergeCells count="41">
    <mergeCell ref="I50:J50"/>
    <mergeCell ref="I52:J52"/>
    <mergeCell ref="C16:F16"/>
    <mergeCell ref="I53:J53"/>
    <mergeCell ref="C43:Q43"/>
    <mergeCell ref="C48:Q48"/>
    <mergeCell ref="C49:D49"/>
    <mergeCell ref="F49:G49"/>
    <mergeCell ref="I49:J49"/>
    <mergeCell ref="C45:D45"/>
    <mergeCell ref="C46:D46"/>
    <mergeCell ref="C50:D50"/>
    <mergeCell ref="C52:D52"/>
    <mergeCell ref="C53:D53"/>
    <mergeCell ref="F50:G50"/>
    <mergeCell ref="F52:G52"/>
    <mergeCell ref="A17:A18"/>
    <mergeCell ref="G16:L16"/>
    <mergeCell ref="F17:F18"/>
    <mergeCell ref="E17:E18"/>
    <mergeCell ref="C17:C18"/>
    <mergeCell ref="D17:D18"/>
    <mergeCell ref="G17:G18"/>
    <mergeCell ref="J17:J18"/>
    <mergeCell ref="H17:H18"/>
    <mergeCell ref="F53:G53"/>
    <mergeCell ref="C4:Q4"/>
    <mergeCell ref="R19:T19"/>
    <mergeCell ref="M17:M18"/>
    <mergeCell ref="I17:I18"/>
    <mergeCell ref="K17:K18"/>
    <mergeCell ref="L17:L18"/>
    <mergeCell ref="N17:N18"/>
    <mergeCell ref="O17:O18"/>
    <mergeCell ref="P17:P18"/>
    <mergeCell ref="Q17:Q18"/>
    <mergeCell ref="C10:D10"/>
    <mergeCell ref="C6:Q6"/>
    <mergeCell ref="C7:Q7"/>
    <mergeCell ref="C11:D11"/>
    <mergeCell ref="M16:Q16"/>
  </mergeCells>
  <phoneticPr fontId="18" type="noConversion"/>
  <conditionalFormatting sqref="C19 A20:B20">
    <cfRule type="iconSet" priority="18">
      <iconSet iconSet="3Signs" showValue="0">
        <cfvo type="percent" val="0"/>
        <cfvo type="num" val="0"/>
        <cfvo type="num" val="1"/>
      </iconSet>
    </cfRule>
  </conditionalFormatting>
  <conditionalFormatting sqref="C21:C40">
    <cfRule type="iconSet" priority="30">
      <iconSet>
        <cfvo type="percent" val="0"/>
        <cfvo type="num" val="10"/>
        <cfvo type="num" val="11"/>
      </iconSet>
    </cfRule>
  </conditionalFormatting>
  <conditionalFormatting sqref="G14">
    <cfRule type="iconSet" priority="1">
      <iconSet iconSet="3Symbols">
        <cfvo type="percent" val="0"/>
        <cfvo type="percent" val="33"/>
        <cfvo type="percent" val="67"/>
      </iconSet>
    </cfRule>
  </conditionalFormatting>
  <conditionalFormatting sqref="I14:J14 K10">
    <cfRule type="cellIs" dxfId="14" priority="13" operator="equal">
      <formula>"Yes"</formula>
    </cfRule>
    <cfRule type="cellIs" dxfId="13" priority="17" operator="equal">
      <formula>"No"</formula>
    </cfRule>
  </conditionalFormatting>
  <conditionalFormatting sqref="I14:J14">
    <cfRule type="cellIs" dxfId="12" priority="5" operator="equal">
      <formula>0</formula>
    </cfRule>
    <cfRule type="cellIs" dxfId="11" priority="7" operator="equal">
      <formula>10</formula>
    </cfRule>
  </conditionalFormatting>
  <conditionalFormatting sqref="L21:L40">
    <cfRule type="expression" dxfId="10" priority="15">
      <formula>AND(K21&lt;&gt;"Other",L21&lt;&gt;"")</formula>
    </cfRule>
    <cfRule type="expression" dxfId="9" priority="16">
      <formula>(K21&lt;&gt;"Other")</formula>
    </cfRule>
  </conditionalFormatting>
  <conditionalFormatting sqref="O21:O40">
    <cfRule type="expression" dxfId="8" priority="27">
      <formula>#REF!&lt;&gt;""</formula>
    </cfRule>
  </conditionalFormatting>
  <dataValidations count="6">
    <dataValidation type="textLength" operator="lessThanOrEqual" allowBlank="1" showInputMessage="1" showErrorMessage="1" error="Text length must not exceed 50 characters." sqref="L21:N40" xr:uid="{12A047CD-37EB-409B-8F04-E4D581374D44}">
      <formula1>50</formula1>
    </dataValidation>
    <dataValidation type="whole" allowBlank="1" showInputMessage="1" showErrorMessage="1" sqref="P21:P40" xr:uid="{B4CAFAA0-236E-4AA4-AAA4-C6B3E8D775F3}">
      <formula1>1</formula1>
      <formula2>99999</formula2>
    </dataValidation>
    <dataValidation type="decimal" operator="greaterThan" allowBlank="1" showInputMessage="1" showErrorMessage="1" sqref="J40" xr:uid="{71410B02-6087-4805-8B8B-827135B95326}">
      <formula1>2501</formula1>
    </dataValidation>
    <dataValidation type="date" operator="greaterThan" allowBlank="1" showInputMessage="1" showErrorMessage="1" sqref="R41:R42 K49 K52" xr:uid="{DD19430F-5F88-484B-A5C2-D90EC9D8BFCF}">
      <formula1>43101</formula1>
    </dataValidation>
    <dataValidation type="date" operator="greaterThanOrEqual" allowBlank="1" showInputMessage="1" showErrorMessage="1" sqref="K50 K53" xr:uid="{6826D819-339D-4880-A930-2247C3EFE73E}">
      <formula1>43178</formula1>
    </dataValidation>
    <dataValidation type="whole" allowBlank="1" showInputMessage="1" showErrorMessage="1" sqref="J21:J39" xr:uid="{499C4509-5EC9-4DCF-95D1-713F2CE6DC65}">
      <formula1>2499</formula1>
      <formula2>10000</formula2>
    </dataValidation>
  </dataValidations>
  <hyperlinks>
    <hyperlink ref="H14" location="'Grant Application+Certification'!C50" display="Certification" xr:uid="{77ADFDE8-468B-4575-94D0-6CE9F56A0F63}"/>
  </hyperlinks>
  <pageMargins left="0.25" right="0.25" top="0.75" bottom="0.75" header="0.3" footer="0.3"/>
  <pageSetup paperSize="5" scale="38"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3" operator="equal" id="{8A220118-C780-4EE8-B18D-5D2710B78386}">
            <xm:f>'Program Summary &amp; Cert '!$I$33</xm:f>
            <x14:dxf>
              <font>
                <color rgb="FF006100"/>
              </font>
              <fill>
                <patternFill>
                  <bgColor rgb="FFC6EFCE"/>
                </patternFill>
              </fill>
            </x14:dxf>
          </x14:cfRule>
          <xm:sqref>I14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In District" error="Eligible Businesses must be located within NY, NJ, PR or USVI" xr:uid="{8D8354BC-659E-4377-A09C-4EEB342006B9}">
          <x14:formula1>
            <xm:f>dropdowns!$D$3:$D$6</xm:f>
          </x14:formula1>
          <xm:sqref>O21:O40</xm:sqref>
        </x14:dataValidation>
        <x14:dataValidation type="list" allowBlank="1" showInputMessage="1" showErrorMessage="1" xr:uid="{A5DBB0CF-1041-405A-A0E2-26F458AFDEEA}">
          <x14:formula1>
            <xm:f>dropdowns!$A$3:$A$4</xm:f>
          </x14:formula1>
          <xm:sqref>G21:G40</xm:sqref>
        </x14:dataValidation>
        <x14:dataValidation type="list" allowBlank="1" showInputMessage="1" showErrorMessage="1" xr:uid="{A094AB18-1A06-47C3-9FEE-1469DD9625B0}">
          <x14:formula1>
            <xm:f>dropdowns!$C$3:$C$18</xm:f>
          </x14:formula1>
          <xm:sqref>K21:K40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ADB1-E1B7-4C12-9A52-EE7A73463FDB}">
  <sheetPr codeName="Sheet2">
    <pageSetUpPr fitToPage="1"/>
  </sheetPr>
  <dimension ref="A1:N46"/>
  <sheetViews>
    <sheetView zoomScaleNormal="100" workbookViewId="0">
      <selection activeCell="B5" sqref="B5:P12"/>
    </sheetView>
  </sheetViews>
  <sheetFormatPr defaultColWidth="0" defaultRowHeight="0" customHeight="1" zeroHeight="1" x14ac:dyDescent="0.25"/>
  <cols>
    <col min="1" max="1" width="1.5703125" style="31" customWidth="1"/>
    <col min="2" max="2" width="3.85546875" style="72" customWidth="1"/>
    <col min="3" max="3" width="14" style="55" customWidth="1"/>
    <col min="4" max="4" width="15.5703125" style="55" customWidth="1"/>
    <col min="5" max="5" width="6.42578125" style="55" customWidth="1"/>
    <col min="6" max="6" width="5" style="43" customWidth="1"/>
    <col min="7" max="7" width="46.140625" style="55" customWidth="1"/>
    <col min="8" max="8" width="5.28515625" style="43" customWidth="1"/>
    <col min="9" max="9" width="17.5703125" style="43" customWidth="1"/>
    <col min="10" max="14" width="20.140625" style="31" customWidth="1"/>
    <col min="15" max="16377" width="20.140625" style="16" customWidth="1"/>
    <col min="16378" max="16378" width="14.28515625" style="16" customWidth="1"/>
    <col min="16379" max="16379" width="13.7109375" style="16" customWidth="1"/>
    <col min="16380" max="16380" width="12.42578125" style="16" customWidth="1"/>
    <col min="16381" max="16381" width="7.5703125" style="16" customWidth="1"/>
    <col min="16382" max="16382" width="18.5703125" style="16" customWidth="1"/>
    <col min="16383" max="16383" width="6.5703125" style="16" customWidth="1"/>
    <col min="16384" max="16384" width="12" style="16" customWidth="1"/>
  </cols>
  <sheetData>
    <row r="1" spans="1:14" ht="15" x14ac:dyDescent="0.25">
      <c r="A1" s="25"/>
      <c r="B1" s="65"/>
      <c r="C1" s="25"/>
      <c r="D1" s="25"/>
      <c r="E1" s="25"/>
      <c r="F1" s="25"/>
      <c r="G1" s="25"/>
    </row>
    <row r="2" spans="1:14" ht="15" x14ac:dyDescent="0.25">
      <c r="A2" s="25"/>
      <c r="B2" s="65"/>
      <c r="C2" s="25"/>
      <c r="D2" s="25"/>
      <c r="E2" s="25"/>
      <c r="F2" s="25"/>
      <c r="G2" s="25"/>
    </row>
    <row r="3" spans="1:14" ht="15" x14ac:dyDescent="0.25">
      <c r="A3" s="25"/>
      <c r="B3" s="65"/>
      <c r="C3" s="25"/>
      <c r="D3" s="25"/>
      <c r="E3" s="25"/>
      <c r="F3" s="25"/>
      <c r="G3" s="25"/>
    </row>
    <row r="4" spans="1:14" ht="15" x14ac:dyDescent="0.25">
      <c r="A4" s="25"/>
      <c r="B4" s="65"/>
      <c r="C4" s="25"/>
      <c r="D4" s="25"/>
      <c r="E4" s="25"/>
      <c r="F4" s="25"/>
      <c r="G4" s="25"/>
    </row>
    <row r="5" spans="1:14" ht="15.75" x14ac:dyDescent="0.25">
      <c r="A5" s="25"/>
      <c r="B5" s="247" t="s">
        <v>57</v>
      </c>
      <c r="C5" s="247"/>
      <c r="D5" s="247"/>
      <c r="E5" s="247"/>
      <c r="F5" s="247"/>
      <c r="G5" s="247"/>
    </row>
    <row r="6" spans="1:14" s="17" customFormat="1" ht="37.5" customHeight="1" x14ac:dyDescent="0.25">
      <c r="A6" s="26"/>
      <c r="B6" s="66"/>
      <c r="C6" s="254" t="s">
        <v>91</v>
      </c>
      <c r="D6" s="254"/>
      <c r="E6" s="254"/>
      <c r="F6" s="254"/>
      <c r="G6" s="254"/>
      <c r="H6" s="44"/>
      <c r="I6" s="44"/>
      <c r="J6" s="51"/>
      <c r="K6" s="51"/>
      <c r="L6" s="51"/>
      <c r="M6" s="51"/>
      <c r="N6" s="51"/>
    </row>
    <row r="7" spans="1:14" s="18" customFormat="1" ht="5.25" customHeight="1" x14ac:dyDescent="0.25">
      <c r="A7" s="27"/>
      <c r="B7" s="67"/>
      <c r="C7" s="34"/>
      <c r="D7" s="34"/>
      <c r="E7" s="34"/>
      <c r="F7" s="34"/>
      <c r="G7" s="27"/>
      <c r="H7" s="45"/>
      <c r="I7" s="45"/>
      <c r="J7" s="52"/>
      <c r="K7" s="52"/>
      <c r="L7" s="52"/>
      <c r="M7" s="52"/>
      <c r="N7" s="52"/>
    </row>
    <row r="8" spans="1:14" s="19" customFormat="1" ht="33.75" customHeight="1" x14ac:dyDescent="0.25">
      <c r="A8" s="28"/>
      <c r="B8" s="68"/>
      <c r="C8" s="255" t="s">
        <v>48</v>
      </c>
      <c r="D8" s="255"/>
      <c r="E8" s="255"/>
      <c r="F8" s="255"/>
      <c r="G8" s="255"/>
      <c r="H8" s="46"/>
      <c r="I8" s="46"/>
      <c r="J8" s="53"/>
      <c r="K8" s="53"/>
      <c r="L8" s="53"/>
      <c r="M8" s="53"/>
      <c r="N8" s="53"/>
    </row>
    <row r="9" spans="1:14" ht="15" x14ac:dyDescent="0.25">
      <c r="A9" s="25"/>
      <c r="B9" s="65"/>
      <c r="C9" s="25"/>
      <c r="D9" s="25"/>
      <c r="E9" s="25"/>
      <c r="F9" s="25"/>
      <c r="G9" s="25"/>
    </row>
    <row r="10" spans="1:14" s="20" customFormat="1" ht="15" x14ac:dyDescent="0.25">
      <c r="A10" s="29"/>
      <c r="B10" s="69"/>
      <c r="C10" s="248" t="s">
        <v>49</v>
      </c>
      <c r="D10" s="249"/>
      <c r="E10" s="250"/>
      <c r="F10" s="32"/>
      <c r="G10" s="29"/>
      <c r="H10" s="47"/>
      <c r="I10" s="47"/>
      <c r="J10" s="54"/>
      <c r="K10" s="54"/>
      <c r="L10" s="54"/>
      <c r="M10" s="54"/>
      <c r="N10" s="54"/>
    </row>
    <row r="11" spans="1:14" s="21" customFormat="1" ht="15.75" x14ac:dyDescent="0.25">
      <c r="A11" s="30"/>
      <c r="B11" s="70"/>
      <c r="C11" s="251">
        <f>'Grant Application+Certification'!C11</f>
        <v>0</v>
      </c>
      <c r="D11" s="252"/>
      <c r="E11" s="253"/>
      <c r="F11" s="30"/>
      <c r="G11" s="30"/>
      <c r="H11" s="48"/>
      <c r="I11" s="48"/>
      <c r="J11" s="35"/>
      <c r="K11" s="35"/>
      <c r="L11" s="35"/>
      <c r="M11" s="35"/>
      <c r="N11" s="35"/>
    </row>
    <row r="12" spans="1:14" ht="15" x14ac:dyDescent="0.25">
      <c r="A12" s="25"/>
      <c r="B12" s="65"/>
      <c r="C12" s="33"/>
      <c r="D12" s="33"/>
      <c r="E12" s="33"/>
      <c r="F12" s="33"/>
      <c r="G12" s="25"/>
    </row>
    <row r="13" spans="1:14" ht="15" x14ac:dyDescent="0.25">
      <c r="A13" s="25"/>
      <c r="B13" s="73"/>
      <c r="C13" s="256" t="s">
        <v>79</v>
      </c>
      <c r="D13" s="256"/>
      <c r="E13" s="256"/>
      <c r="F13" s="256"/>
      <c r="G13" s="257"/>
    </row>
    <row r="14" spans="1:14" ht="15" x14ac:dyDescent="0.25">
      <c r="A14" s="25"/>
      <c r="B14" s="65"/>
      <c r="C14" s="246"/>
      <c r="D14" s="246"/>
      <c r="E14" s="246"/>
      <c r="F14" s="246"/>
      <c r="G14" s="246"/>
    </row>
    <row r="15" spans="1:14" s="31" customFormat="1" ht="8.25" customHeight="1" x14ac:dyDescent="0.25">
      <c r="A15" s="25"/>
      <c r="B15" s="71"/>
      <c r="C15" s="64"/>
      <c r="D15" s="64"/>
      <c r="E15" s="64"/>
      <c r="F15" s="64"/>
      <c r="G15" s="64"/>
      <c r="H15" s="43"/>
      <c r="I15" s="43"/>
    </row>
    <row r="16" spans="1:14" ht="15" x14ac:dyDescent="0.25">
      <c r="A16" s="25"/>
      <c r="B16" s="65"/>
      <c r="C16" s="86" t="s">
        <v>50</v>
      </c>
      <c r="D16" s="88" t="s">
        <v>58</v>
      </c>
      <c r="E16" s="84"/>
      <c r="F16" s="31"/>
      <c r="G16" s="23" t="s">
        <v>51</v>
      </c>
    </row>
    <row r="17" spans="1:14" s="21" customFormat="1" ht="15.75" x14ac:dyDescent="0.25">
      <c r="A17" s="30"/>
      <c r="B17" s="70"/>
      <c r="C17" s="87">
        <f>SUMIF(TBL_APP_LOANPOOL[QUALIFICATION_TYPE],dropdowns!A3,TBL_APP_LOANPOOL[GRANT_AMOUNT])</f>
        <v>0</v>
      </c>
      <c r="D17" s="89">
        <f>SUMIF(TBL_APP_LOANPOOL[QUALIFICATION_TYPE],dropdowns!A4,TBL_APP_LOANPOOL[GRANT_AMOUNT])</f>
        <v>0</v>
      </c>
      <c r="E17" s="85"/>
      <c r="F17" s="35"/>
      <c r="G17" s="24">
        <f>SUM(C17:E17)</f>
        <v>0</v>
      </c>
      <c r="H17" s="48"/>
      <c r="I17" s="48"/>
      <c r="J17" s="35"/>
      <c r="K17" s="35"/>
      <c r="L17" s="35"/>
      <c r="M17" s="35"/>
      <c r="N17" s="35"/>
    </row>
    <row r="18" spans="1:14" ht="15" x14ac:dyDescent="0.25">
      <c r="A18" s="25"/>
      <c r="B18" s="65"/>
      <c r="C18" s="25"/>
      <c r="D18" s="25"/>
      <c r="E18" s="25"/>
      <c r="F18" s="25"/>
      <c r="G18" s="25"/>
    </row>
    <row r="19" spans="1:14" ht="231.75" customHeight="1" x14ac:dyDescent="0.25">
      <c r="A19" s="25"/>
      <c r="B19" s="65"/>
      <c r="C19" s="243" t="s">
        <v>92</v>
      </c>
      <c r="D19" s="243"/>
      <c r="E19" s="243"/>
      <c r="F19" s="243"/>
      <c r="G19" s="243"/>
    </row>
    <row r="20" spans="1:14" ht="10.5" customHeight="1" x14ac:dyDescent="0.25">
      <c r="A20" s="25"/>
      <c r="B20" s="65"/>
      <c r="C20" s="59"/>
      <c r="D20" s="59"/>
      <c r="E20" s="59"/>
      <c r="F20" s="59"/>
      <c r="G20" s="60"/>
    </row>
    <row r="21" spans="1:14" s="21" customFormat="1" ht="15.75" x14ac:dyDescent="0.25">
      <c r="A21" s="30"/>
      <c r="B21" s="70"/>
      <c r="C21" s="240" t="s">
        <v>83</v>
      </c>
      <c r="D21" s="240"/>
      <c r="E21" s="240"/>
      <c r="F21" s="40"/>
      <c r="G21" s="80" t="s">
        <v>72</v>
      </c>
      <c r="H21" s="49"/>
      <c r="I21" s="49"/>
      <c r="J21" s="35"/>
      <c r="K21" s="35"/>
      <c r="L21" s="35"/>
      <c r="M21" s="35"/>
      <c r="N21" s="35"/>
    </row>
    <row r="22" spans="1:14" ht="15" x14ac:dyDescent="0.25">
      <c r="A22" s="25"/>
      <c r="B22" s="65" t="s">
        <v>80</v>
      </c>
      <c r="C22" s="241" t="s">
        <v>52</v>
      </c>
      <c r="D22" s="241"/>
      <c r="E22" s="241"/>
      <c r="F22" s="41"/>
      <c r="G22" s="39" t="s">
        <v>53</v>
      </c>
      <c r="H22" s="50"/>
      <c r="I22" s="50"/>
    </row>
    <row r="23" spans="1:14" ht="15" x14ac:dyDescent="0.25">
      <c r="A23" s="25"/>
      <c r="B23" s="65"/>
      <c r="C23" s="25"/>
      <c r="D23" s="25"/>
      <c r="E23" s="25"/>
      <c r="F23" s="42"/>
      <c r="G23" s="25"/>
      <c r="H23" s="42"/>
      <c r="I23" s="42"/>
    </row>
    <row r="24" spans="1:14" s="21" customFormat="1" ht="15.75" x14ac:dyDescent="0.25">
      <c r="A24" s="30"/>
      <c r="B24" s="70"/>
      <c r="C24" s="240" t="s">
        <v>84</v>
      </c>
      <c r="D24" s="240"/>
      <c r="E24" s="240"/>
      <c r="F24" s="40"/>
      <c r="G24" s="22" t="s">
        <v>84</v>
      </c>
      <c r="H24" s="49"/>
      <c r="I24" s="49"/>
      <c r="J24" s="35"/>
      <c r="K24" s="35"/>
      <c r="L24" s="35"/>
      <c r="M24" s="35"/>
      <c r="N24" s="35"/>
    </row>
    <row r="25" spans="1:14" ht="15" x14ac:dyDescent="0.25">
      <c r="A25" s="25"/>
      <c r="B25" s="65"/>
      <c r="C25" s="244" t="s">
        <v>54</v>
      </c>
      <c r="D25" s="244"/>
      <c r="E25" s="244"/>
      <c r="F25" s="41"/>
      <c r="G25" s="39" t="s">
        <v>55</v>
      </c>
      <c r="H25" s="50"/>
      <c r="I25" s="76"/>
    </row>
    <row r="26" spans="1:14" ht="15" x14ac:dyDescent="0.25">
      <c r="A26" s="25"/>
      <c r="B26" s="65"/>
      <c r="C26" s="25"/>
      <c r="D26" s="25"/>
      <c r="E26" s="25"/>
      <c r="F26" s="42"/>
      <c r="G26" s="25"/>
      <c r="H26" s="42"/>
      <c r="I26" s="77"/>
    </row>
    <row r="27" spans="1:14" ht="15.75" x14ac:dyDescent="0.25">
      <c r="A27" s="25"/>
      <c r="B27" s="65"/>
      <c r="C27" s="245">
        <v>45186</v>
      </c>
      <c r="D27" s="240"/>
      <c r="E27" s="240"/>
      <c r="F27" s="25"/>
      <c r="G27" s="25"/>
      <c r="I27" s="81">
        <v>10</v>
      </c>
    </row>
    <row r="28" spans="1:14" ht="15" x14ac:dyDescent="0.25">
      <c r="A28" s="25"/>
      <c r="B28" s="65"/>
      <c r="C28" s="241" t="s">
        <v>56</v>
      </c>
      <c r="D28" s="241"/>
      <c r="E28" s="241"/>
      <c r="F28" s="25"/>
      <c r="G28" s="25"/>
      <c r="I28" s="78"/>
    </row>
    <row r="29" spans="1:14" ht="15" x14ac:dyDescent="0.25">
      <c r="A29" s="25"/>
      <c r="B29" s="65"/>
      <c r="C29" s="36"/>
      <c r="D29" s="36"/>
      <c r="E29" s="36"/>
      <c r="F29" s="37"/>
      <c r="G29" s="38"/>
      <c r="I29" s="78"/>
    </row>
    <row r="30" spans="1:14" s="21" customFormat="1" ht="15.75" x14ac:dyDescent="0.25">
      <c r="A30" s="30"/>
      <c r="B30" s="70"/>
      <c r="C30" s="240" t="s">
        <v>85</v>
      </c>
      <c r="D30" s="240"/>
      <c r="E30" s="240"/>
      <c r="F30" s="40"/>
      <c r="G30" s="22"/>
      <c r="H30" s="49"/>
      <c r="I30" s="79"/>
      <c r="J30" s="35"/>
      <c r="K30" s="35"/>
      <c r="L30" s="35"/>
      <c r="M30" s="35"/>
      <c r="N30" s="35"/>
    </row>
    <row r="31" spans="1:14" ht="15" x14ac:dyDescent="0.25">
      <c r="A31" s="25"/>
      <c r="B31" s="65" t="s">
        <v>81</v>
      </c>
      <c r="C31" s="241" t="s">
        <v>52</v>
      </c>
      <c r="D31" s="241"/>
      <c r="E31" s="241"/>
      <c r="F31" s="41"/>
      <c r="G31" s="39" t="s">
        <v>53</v>
      </c>
      <c r="H31" s="50"/>
      <c r="I31" s="76"/>
    </row>
    <row r="32" spans="1:14" ht="15" x14ac:dyDescent="0.25">
      <c r="A32" s="25"/>
      <c r="B32" s="65"/>
      <c r="C32" s="25"/>
      <c r="D32" s="25"/>
      <c r="E32" s="25"/>
      <c r="F32" s="42"/>
      <c r="G32" s="25"/>
      <c r="H32" s="42"/>
      <c r="I32" s="77"/>
    </row>
    <row r="33" spans="1:14" s="21" customFormat="1" ht="15.75" x14ac:dyDescent="0.25">
      <c r="A33" s="30"/>
      <c r="B33" s="70"/>
      <c r="C33" s="240" t="s">
        <v>86</v>
      </c>
      <c r="D33" s="240"/>
      <c r="E33" s="240"/>
      <c r="F33" s="40"/>
      <c r="G33" s="22" t="s">
        <v>86</v>
      </c>
      <c r="H33" s="49"/>
      <c r="I33" s="79"/>
      <c r="J33" s="35"/>
      <c r="K33" s="35"/>
      <c r="L33" s="35"/>
      <c r="M33" s="35"/>
      <c r="N33" s="35"/>
    </row>
    <row r="34" spans="1:14" ht="15" x14ac:dyDescent="0.25">
      <c r="A34" s="25"/>
      <c r="B34" s="65"/>
      <c r="C34" s="244" t="s">
        <v>54</v>
      </c>
      <c r="D34" s="244"/>
      <c r="E34" s="244"/>
      <c r="F34" s="41"/>
      <c r="G34" s="39" t="s">
        <v>55</v>
      </c>
      <c r="H34" s="50"/>
      <c r="I34" s="76"/>
    </row>
    <row r="35" spans="1:14" ht="15" x14ac:dyDescent="0.25">
      <c r="A35" s="25"/>
      <c r="B35" s="65"/>
      <c r="C35" s="25"/>
      <c r="D35" s="25"/>
      <c r="E35" s="25"/>
      <c r="F35" s="42"/>
      <c r="G35" s="25"/>
      <c r="H35" s="42"/>
      <c r="I35" s="77">
        <f>COUNTA(C21,G21,C24,G24,C27,C30,C33,C36,G30,G33)</f>
        <v>9</v>
      </c>
    </row>
    <row r="36" spans="1:14" ht="15.75" x14ac:dyDescent="0.25">
      <c r="A36" s="25"/>
      <c r="B36" s="65"/>
      <c r="C36" s="240" t="s">
        <v>86</v>
      </c>
      <c r="D36" s="240"/>
      <c r="E36" s="240"/>
      <c r="F36" s="25"/>
      <c r="G36" s="25"/>
      <c r="I36" s="78"/>
    </row>
    <row r="37" spans="1:14" ht="15" x14ac:dyDescent="0.25">
      <c r="A37" s="25"/>
      <c r="B37" s="65"/>
      <c r="C37" s="241" t="s">
        <v>56</v>
      </c>
      <c r="D37" s="241"/>
      <c r="E37" s="241"/>
      <c r="F37" s="25"/>
      <c r="G37" s="25"/>
      <c r="I37" s="78"/>
    </row>
    <row r="38" spans="1:14" ht="15.75" x14ac:dyDescent="0.25">
      <c r="C38" s="242"/>
      <c r="D38" s="242"/>
      <c r="E38" s="242"/>
      <c r="F38" s="40"/>
      <c r="G38" s="49"/>
      <c r="I38" s="78"/>
    </row>
    <row r="40" spans="1:14" ht="0" hidden="1" customHeight="1" x14ac:dyDescent="0.25">
      <c r="C40" s="239" t="s">
        <v>52</v>
      </c>
      <c r="D40" s="239"/>
      <c r="E40" s="239"/>
      <c r="F40" s="41"/>
      <c r="G40" s="57" t="s">
        <v>53</v>
      </c>
    </row>
    <row r="41" spans="1:14" ht="0" hidden="1" customHeight="1" x14ac:dyDescent="0.25">
      <c r="C41" s="56"/>
      <c r="D41" s="56"/>
      <c r="E41" s="56"/>
      <c r="F41" s="42"/>
      <c r="G41" s="56"/>
    </row>
    <row r="42" spans="1:14" ht="0" hidden="1" customHeight="1" x14ac:dyDescent="0.25">
      <c r="C42" s="238"/>
      <c r="D42" s="238"/>
      <c r="E42" s="238"/>
      <c r="F42" s="40"/>
      <c r="G42" s="58"/>
    </row>
    <row r="43" spans="1:14" ht="0" hidden="1" customHeight="1" x14ac:dyDescent="0.25">
      <c r="C43" s="239" t="s">
        <v>54</v>
      </c>
      <c r="D43" s="239"/>
      <c r="E43" s="239"/>
      <c r="F43" s="41"/>
      <c r="G43" s="57" t="s">
        <v>55</v>
      </c>
    </row>
    <row r="44" spans="1:14" ht="0" hidden="1" customHeight="1" x14ac:dyDescent="0.25">
      <c r="C44" s="56"/>
      <c r="D44" s="56"/>
      <c r="E44" s="56"/>
      <c r="F44" s="42"/>
      <c r="G44" s="56"/>
    </row>
    <row r="45" spans="1:14" ht="0" hidden="1" customHeight="1" x14ac:dyDescent="0.25">
      <c r="C45" s="238"/>
      <c r="D45" s="238"/>
      <c r="E45" s="238"/>
      <c r="F45" s="42"/>
      <c r="G45" s="56"/>
    </row>
    <row r="46" spans="1:14" ht="0" hidden="1" customHeight="1" x14ac:dyDescent="0.25">
      <c r="C46" s="239" t="s">
        <v>56</v>
      </c>
      <c r="D46" s="239"/>
      <c r="E46" s="239"/>
      <c r="F46" s="42"/>
      <c r="G46" s="56"/>
    </row>
  </sheetData>
  <mergeCells count="26">
    <mergeCell ref="C14:G14"/>
    <mergeCell ref="B5:G5"/>
    <mergeCell ref="C10:E10"/>
    <mergeCell ref="C11:E11"/>
    <mergeCell ref="C6:G6"/>
    <mergeCell ref="C8:G8"/>
    <mergeCell ref="C13:G13"/>
    <mergeCell ref="C19:G19"/>
    <mergeCell ref="C31:E31"/>
    <mergeCell ref="C33:E33"/>
    <mergeCell ref="C34:E34"/>
    <mergeCell ref="C30:E30"/>
    <mergeCell ref="C21:E21"/>
    <mergeCell ref="C22:E22"/>
    <mergeCell ref="C24:E24"/>
    <mergeCell ref="C25:E25"/>
    <mergeCell ref="C27:E27"/>
    <mergeCell ref="C28:E28"/>
    <mergeCell ref="C42:E42"/>
    <mergeCell ref="C43:E43"/>
    <mergeCell ref="C45:E45"/>
    <mergeCell ref="C46:E46"/>
    <mergeCell ref="C36:E36"/>
    <mergeCell ref="C37:E37"/>
    <mergeCell ref="C38:E38"/>
    <mergeCell ref="C40:E40"/>
  </mergeCells>
  <conditionalFormatting sqref="G17">
    <cfRule type="expression" dxfId="7" priority="3">
      <formula>$G$17&gt;100000</formula>
    </cfRule>
    <cfRule type="cellIs" dxfId="6" priority="4" operator="greaterThan">
      <formula>100000</formula>
    </cfRule>
  </conditionalFormatting>
  <conditionalFormatting sqref="I35">
    <cfRule type="cellIs" dxfId="5" priority="1" operator="equal">
      <formula>0</formula>
    </cfRule>
    <cfRule type="cellIs" dxfId="4" priority="2" operator="equal">
      <formula>10</formula>
    </cfRule>
  </conditionalFormatting>
  <hyperlinks>
    <hyperlink ref="G21" r:id="rId1" xr:uid="{B79BCBE7-A2C6-43A2-A63B-F7A7DD4258F7}"/>
  </hyperlinks>
  <pageMargins left="0.7" right="0.7" top="0.75" bottom="0.75" header="0.3" footer="0.3"/>
  <pageSetup fitToWidth="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3138-DB38-40A3-9363-B1C222D92F46}">
  <sheetPr codeName="Sheet5"/>
  <dimension ref="A1:Z55"/>
  <sheetViews>
    <sheetView workbookViewId="0">
      <selection activeCell="B5" sqref="B5:P12"/>
    </sheetView>
  </sheetViews>
  <sheetFormatPr defaultRowHeight="15" x14ac:dyDescent="0.25"/>
  <cols>
    <col min="1" max="1" width="2" style="25" customWidth="1"/>
    <col min="2" max="2" width="2.42578125" style="25" customWidth="1"/>
    <col min="7" max="7" width="16.85546875" customWidth="1"/>
    <col min="16" max="16" width="11.7109375" customWidth="1"/>
    <col min="17" max="19" width="9.140625" style="25"/>
    <col min="20" max="26" width="9.140625" style="74"/>
  </cols>
  <sheetData>
    <row r="1" spans="1:26" ht="15" customHeight="1" x14ac:dyDescent="0.25">
      <c r="B1" s="42"/>
      <c r="C1" s="258" t="s">
        <v>89</v>
      </c>
      <c r="D1" s="258"/>
      <c r="E1" s="258"/>
      <c r="F1" s="258"/>
      <c r="G1" s="258"/>
      <c r="H1" s="258"/>
      <c r="I1" s="258"/>
      <c r="J1" s="258"/>
      <c r="K1" s="258"/>
      <c r="L1" s="258"/>
      <c r="M1" s="258"/>
      <c r="N1" s="258"/>
      <c r="O1" s="258"/>
      <c r="P1" s="258"/>
      <c r="Q1" s="42"/>
    </row>
    <row r="2" spans="1:26" ht="15" customHeight="1" x14ac:dyDescent="0.25">
      <c r="B2" s="42"/>
      <c r="C2" s="259"/>
      <c r="D2" s="259"/>
      <c r="E2" s="259"/>
      <c r="F2" s="259"/>
      <c r="G2" s="259"/>
      <c r="H2" s="259"/>
      <c r="I2" s="259"/>
      <c r="J2" s="259"/>
      <c r="K2" s="259"/>
      <c r="L2" s="259"/>
      <c r="M2" s="259"/>
      <c r="N2" s="259"/>
      <c r="O2" s="259"/>
      <c r="P2" s="259"/>
      <c r="Q2" s="42"/>
    </row>
    <row r="3" spans="1:26" ht="15" customHeight="1" x14ac:dyDescent="0.25">
      <c r="B3" s="42"/>
      <c r="C3" s="259"/>
      <c r="D3" s="259"/>
      <c r="E3" s="259"/>
      <c r="F3" s="259"/>
      <c r="G3" s="259"/>
      <c r="H3" s="259"/>
      <c r="I3" s="259"/>
      <c r="J3" s="259"/>
      <c r="K3" s="259"/>
      <c r="L3" s="259"/>
      <c r="M3" s="259"/>
      <c r="N3" s="259"/>
      <c r="O3" s="259"/>
      <c r="P3" s="259"/>
      <c r="Q3" s="42"/>
    </row>
    <row r="4" spans="1:26" ht="15" customHeight="1" x14ac:dyDescent="0.25">
      <c r="A4" s="42"/>
      <c r="B4" s="42"/>
      <c r="C4" s="260"/>
      <c r="D4" s="260"/>
      <c r="E4" s="260"/>
      <c r="F4" s="260"/>
      <c r="G4" s="260"/>
      <c r="H4" s="260"/>
      <c r="I4" s="260"/>
      <c r="J4" s="260"/>
      <c r="K4" s="260"/>
      <c r="L4" s="260"/>
      <c r="M4" s="260"/>
      <c r="N4" s="260"/>
      <c r="O4" s="260"/>
      <c r="P4" s="260"/>
      <c r="Q4" s="42"/>
    </row>
    <row r="5" spans="1:26" x14ac:dyDescent="0.25">
      <c r="A5" s="42"/>
      <c r="B5" s="42"/>
      <c r="C5" s="261" t="s">
        <v>60</v>
      </c>
      <c r="D5" s="261"/>
      <c r="E5" s="261"/>
      <c r="F5" s="261"/>
      <c r="G5" s="261"/>
      <c r="H5" s="261"/>
      <c r="I5" s="261"/>
      <c r="J5" s="261"/>
      <c r="K5" s="261"/>
      <c r="L5" s="261"/>
      <c r="M5" s="261"/>
      <c r="N5" s="261"/>
      <c r="O5" s="261"/>
      <c r="P5" s="261"/>
    </row>
    <row r="6" spans="1:26" x14ac:dyDescent="0.25">
      <c r="A6" s="42"/>
      <c r="B6" s="42"/>
      <c r="C6" s="262" t="s">
        <v>87</v>
      </c>
      <c r="D6" s="262"/>
      <c r="E6" s="262"/>
      <c r="F6" s="262"/>
      <c r="G6" s="262"/>
      <c r="H6" s="262"/>
      <c r="I6" s="262"/>
      <c r="J6" s="262"/>
      <c r="K6" s="262"/>
      <c r="L6" s="262"/>
      <c r="M6" s="262"/>
      <c r="N6" s="262"/>
      <c r="O6" s="262"/>
      <c r="P6" s="262"/>
    </row>
    <row r="7" spans="1:26" x14ac:dyDescent="0.25">
      <c r="A7" s="42"/>
      <c r="B7" s="42"/>
      <c r="C7" s="262"/>
      <c r="D7" s="262"/>
      <c r="E7" s="262"/>
      <c r="F7" s="262"/>
      <c r="G7" s="262"/>
      <c r="H7" s="262"/>
      <c r="I7" s="262"/>
      <c r="J7" s="262"/>
      <c r="K7" s="262"/>
      <c r="L7" s="262"/>
      <c r="M7" s="262"/>
      <c r="N7" s="262"/>
      <c r="O7" s="262"/>
      <c r="P7" s="262"/>
    </row>
    <row r="8" spans="1:26" x14ac:dyDescent="0.25">
      <c r="A8" s="42"/>
      <c r="B8" s="42"/>
      <c r="C8" s="262"/>
      <c r="D8" s="262"/>
      <c r="E8" s="262"/>
      <c r="F8" s="262"/>
      <c r="G8" s="262"/>
      <c r="H8" s="262"/>
      <c r="I8" s="262"/>
      <c r="J8" s="262"/>
      <c r="K8" s="262"/>
      <c r="L8" s="262"/>
      <c r="M8" s="262"/>
      <c r="N8" s="262"/>
      <c r="O8" s="262"/>
      <c r="P8" s="262"/>
    </row>
    <row r="9" spans="1:26" x14ac:dyDescent="0.25">
      <c r="A9" s="42"/>
      <c r="B9" s="42"/>
      <c r="C9" s="262"/>
      <c r="D9" s="262"/>
      <c r="E9" s="262"/>
      <c r="F9" s="262"/>
      <c r="G9" s="262"/>
      <c r="H9" s="262"/>
      <c r="I9" s="262"/>
      <c r="J9" s="262"/>
      <c r="K9" s="262"/>
      <c r="L9" s="262"/>
      <c r="M9" s="262"/>
      <c r="N9" s="262"/>
      <c r="O9" s="262"/>
      <c r="P9" s="262"/>
    </row>
    <row r="10" spans="1:26" ht="234" customHeight="1" x14ac:dyDescent="0.25">
      <c r="A10" s="42"/>
      <c r="B10" s="42"/>
      <c r="C10" s="262"/>
      <c r="D10" s="262"/>
      <c r="E10" s="262"/>
      <c r="F10" s="262"/>
      <c r="G10" s="262"/>
      <c r="H10" s="262"/>
      <c r="I10" s="262"/>
      <c r="J10" s="262"/>
      <c r="K10" s="262"/>
      <c r="L10" s="262"/>
      <c r="M10" s="262"/>
      <c r="N10" s="262"/>
      <c r="O10" s="262"/>
      <c r="P10" s="262"/>
    </row>
    <row r="11" spans="1:26" s="42" customFormat="1" x14ac:dyDescent="0.25">
      <c r="C11" s="63"/>
      <c r="D11" s="63"/>
      <c r="E11" s="63"/>
      <c r="F11" s="63"/>
      <c r="G11" s="63"/>
      <c r="H11" s="63"/>
      <c r="I11" s="63"/>
      <c r="J11" s="63"/>
      <c r="K11" s="63"/>
      <c r="L11" s="63"/>
      <c r="M11" s="63"/>
      <c r="N11" s="63"/>
      <c r="O11" s="63"/>
      <c r="P11" s="63"/>
      <c r="T11" s="75"/>
      <c r="U11" s="75"/>
      <c r="V11" s="75"/>
      <c r="W11" s="75"/>
      <c r="X11" s="75"/>
      <c r="Y11" s="75"/>
      <c r="Z11" s="75"/>
    </row>
    <row r="12" spans="1:26" s="42" customFormat="1" x14ac:dyDescent="0.25">
      <c r="C12" s="263" t="s">
        <v>24</v>
      </c>
      <c r="D12" s="263"/>
      <c r="E12" s="263"/>
      <c r="F12" s="263"/>
      <c r="G12" s="63"/>
      <c r="H12" s="63"/>
      <c r="I12" s="63"/>
      <c r="J12" s="63"/>
      <c r="K12" s="63"/>
      <c r="L12" s="63"/>
      <c r="M12" s="63"/>
      <c r="N12" s="63"/>
      <c r="O12" s="63"/>
      <c r="P12" s="63"/>
      <c r="T12" s="75"/>
      <c r="U12" s="75"/>
      <c r="V12" s="75"/>
      <c r="W12" s="75"/>
      <c r="X12" s="75"/>
      <c r="Y12" s="75"/>
      <c r="Z12" s="75"/>
    </row>
    <row r="13" spans="1:26" s="42" customFormat="1" x14ac:dyDescent="0.25">
      <c r="C13" s="264">
        <f>'Grant Application+Certification'!C11</f>
        <v>0</v>
      </c>
      <c r="D13" s="265"/>
      <c r="E13" s="265"/>
      <c r="F13" s="265"/>
      <c r="G13" s="63"/>
      <c r="H13" s="63"/>
      <c r="I13" s="63"/>
      <c r="J13" s="63"/>
      <c r="K13" s="63"/>
      <c r="L13" s="63"/>
      <c r="M13" s="63"/>
      <c r="N13" s="63"/>
      <c r="O13" s="63"/>
      <c r="P13" s="63"/>
      <c r="T13" s="75"/>
      <c r="U13" s="75"/>
      <c r="V13" s="75"/>
      <c r="W13" s="75"/>
      <c r="X13" s="75"/>
      <c r="Y13" s="75"/>
      <c r="Z13" s="75"/>
    </row>
    <row r="14" spans="1:26" s="42" customFormat="1" x14ac:dyDescent="0.25">
      <c r="C14" s="63"/>
      <c r="D14" s="63"/>
      <c r="E14" s="63"/>
      <c r="F14" s="63"/>
      <c r="G14" s="63"/>
      <c r="H14" s="63"/>
      <c r="I14" s="63"/>
      <c r="J14" s="63"/>
      <c r="K14" s="63"/>
      <c r="L14" s="63"/>
      <c r="M14" s="63"/>
      <c r="N14" s="63"/>
      <c r="O14" s="63"/>
      <c r="P14" s="63"/>
      <c r="T14" s="75"/>
      <c r="U14" s="75"/>
      <c r="V14" s="75"/>
      <c r="W14" s="75"/>
      <c r="X14" s="75"/>
      <c r="Y14" s="75"/>
      <c r="Z14" s="75"/>
    </row>
    <row r="15" spans="1:26" x14ac:dyDescent="0.25">
      <c r="C15" s="90" t="s">
        <v>61</v>
      </c>
      <c r="D15" s="90"/>
      <c r="E15" s="90"/>
      <c r="F15" s="93" t="s">
        <v>62</v>
      </c>
      <c r="G15" s="94"/>
      <c r="H15" s="90" t="s">
        <v>63</v>
      </c>
      <c r="I15" s="90"/>
      <c r="J15" s="90"/>
      <c r="K15" s="90" t="s">
        <v>64</v>
      </c>
      <c r="L15" s="90"/>
      <c r="M15" s="90"/>
      <c r="N15" s="90"/>
      <c r="O15" s="90" t="s">
        <v>65</v>
      </c>
      <c r="P15" s="90"/>
    </row>
    <row r="16" spans="1:26" x14ac:dyDescent="0.25">
      <c r="C16" s="83" t="s">
        <v>70</v>
      </c>
      <c r="D16" s="83"/>
      <c r="E16" s="83"/>
      <c r="F16" s="91" t="s">
        <v>69</v>
      </c>
      <c r="G16" s="92"/>
      <c r="H16" s="83" t="s">
        <v>71</v>
      </c>
      <c r="I16" s="83"/>
      <c r="J16" s="83"/>
      <c r="K16" s="95" t="s">
        <v>72</v>
      </c>
      <c r="L16" s="83"/>
      <c r="M16" s="83"/>
      <c r="N16" s="83"/>
      <c r="O16" s="82">
        <v>45186</v>
      </c>
      <c r="P16" s="82"/>
    </row>
    <row r="17" spans="3:16" x14ac:dyDescent="0.25">
      <c r="C17" s="61"/>
      <c r="D17" s="61"/>
      <c r="E17" s="61"/>
      <c r="F17" s="61"/>
      <c r="G17" s="61"/>
      <c r="H17" s="61"/>
      <c r="I17" s="61"/>
      <c r="J17" s="61"/>
      <c r="K17" s="61"/>
      <c r="L17" s="61"/>
      <c r="M17" s="61"/>
      <c r="N17" s="61"/>
      <c r="O17" s="61"/>
      <c r="P17" s="61"/>
    </row>
    <row r="18" spans="3:16" x14ac:dyDescent="0.25">
      <c r="C18" s="266" t="s">
        <v>61</v>
      </c>
      <c r="D18" s="266"/>
      <c r="E18" s="266"/>
      <c r="F18" s="267" t="s">
        <v>62</v>
      </c>
      <c r="G18" s="268"/>
      <c r="H18" s="266" t="s">
        <v>63</v>
      </c>
      <c r="I18" s="266"/>
      <c r="J18" s="266"/>
      <c r="K18" s="266" t="s">
        <v>64</v>
      </c>
      <c r="L18" s="266"/>
      <c r="M18" s="266"/>
      <c r="N18" s="266"/>
      <c r="O18" s="266" t="s">
        <v>65</v>
      </c>
      <c r="P18" s="266"/>
    </row>
    <row r="19" spans="3:16" x14ac:dyDescent="0.25">
      <c r="C19" s="269" t="s">
        <v>73</v>
      </c>
      <c r="D19" s="269"/>
      <c r="E19" s="269"/>
      <c r="F19" s="270" t="s">
        <v>74</v>
      </c>
      <c r="G19" s="271"/>
      <c r="H19" s="269" t="s">
        <v>75</v>
      </c>
      <c r="I19" s="269"/>
      <c r="J19" s="269"/>
      <c r="K19" s="272" t="s">
        <v>72</v>
      </c>
      <c r="L19" s="269"/>
      <c r="M19" s="269"/>
      <c r="N19" s="269"/>
      <c r="O19" s="273">
        <v>45189</v>
      </c>
      <c r="P19" s="273"/>
    </row>
    <row r="20" spans="3:16" x14ac:dyDescent="0.25">
      <c r="C20" s="61"/>
      <c r="D20" s="61"/>
      <c r="E20" s="61"/>
      <c r="F20" s="61"/>
      <c r="G20" s="61"/>
      <c r="H20" s="61"/>
      <c r="I20" s="61"/>
      <c r="J20" s="61"/>
      <c r="K20" s="61"/>
      <c r="L20" s="61"/>
      <c r="M20" s="61"/>
      <c r="N20" s="61"/>
      <c r="O20" s="61"/>
      <c r="P20" s="61"/>
    </row>
    <row r="21" spans="3:16" x14ac:dyDescent="0.25">
      <c r="C21" s="61"/>
      <c r="D21" s="61"/>
      <c r="E21" s="61"/>
      <c r="F21" s="61"/>
      <c r="G21" s="61"/>
      <c r="H21" s="61"/>
      <c r="I21" s="61"/>
      <c r="J21" s="61"/>
      <c r="K21" s="61"/>
      <c r="L21" s="61"/>
      <c r="M21" s="61"/>
      <c r="N21" s="61"/>
      <c r="O21" s="61"/>
      <c r="P21" s="61"/>
    </row>
    <row r="22" spans="3:16" x14ac:dyDescent="0.25">
      <c r="C22" s="61"/>
      <c r="D22" s="61"/>
      <c r="E22" s="61"/>
      <c r="F22" s="61"/>
      <c r="G22" s="61"/>
      <c r="H22" s="61"/>
      <c r="I22" s="61"/>
      <c r="J22" s="61"/>
      <c r="K22" s="61"/>
      <c r="L22" s="61"/>
      <c r="M22" s="61"/>
      <c r="N22" s="61"/>
      <c r="O22" s="61"/>
      <c r="P22" s="61"/>
    </row>
    <row r="23" spans="3:16" x14ac:dyDescent="0.25">
      <c r="C23" s="61"/>
      <c r="D23" s="61"/>
      <c r="E23" s="61"/>
      <c r="F23" s="61"/>
      <c r="G23" s="61"/>
      <c r="H23" s="61"/>
      <c r="I23" s="61"/>
      <c r="J23" s="61"/>
      <c r="K23" s="61"/>
      <c r="L23" s="61"/>
      <c r="M23" s="61"/>
      <c r="N23" s="61"/>
      <c r="O23" s="61"/>
      <c r="P23" s="61"/>
    </row>
    <row r="24" spans="3:16" x14ac:dyDescent="0.25">
      <c r="C24" s="61"/>
      <c r="D24" s="61"/>
      <c r="E24" s="61"/>
      <c r="F24" s="61"/>
      <c r="G24" s="61"/>
      <c r="H24" s="61"/>
      <c r="I24" s="61"/>
      <c r="J24" s="61"/>
      <c r="K24" s="61"/>
      <c r="L24" s="61"/>
      <c r="M24" s="61"/>
      <c r="N24" s="61"/>
      <c r="O24" s="61"/>
      <c r="P24" s="61"/>
    </row>
    <row r="25" spans="3:16" x14ac:dyDescent="0.25">
      <c r="C25" s="61"/>
      <c r="D25" s="61"/>
      <c r="E25" s="61"/>
      <c r="F25" s="61"/>
      <c r="G25" s="61"/>
      <c r="H25" s="61"/>
      <c r="I25" s="61"/>
      <c r="J25" s="61"/>
      <c r="K25" s="61"/>
      <c r="L25" s="61"/>
      <c r="M25" s="61"/>
      <c r="N25" s="61"/>
      <c r="O25" s="61"/>
      <c r="P25" s="61"/>
    </row>
    <row r="26" spans="3:16" x14ac:dyDescent="0.25">
      <c r="C26" s="61"/>
      <c r="D26" s="61"/>
      <c r="E26" s="61"/>
      <c r="F26" s="61"/>
      <c r="G26" s="61"/>
      <c r="H26" s="61"/>
      <c r="I26" s="61"/>
      <c r="J26" s="61"/>
      <c r="K26" s="61"/>
      <c r="L26" s="61"/>
      <c r="M26" s="61"/>
      <c r="N26" s="61"/>
      <c r="O26" s="61"/>
      <c r="P26" s="61"/>
    </row>
    <row r="27" spans="3:16" x14ac:dyDescent="0.25">
      <c r="C27" s="61"/>
      <c r="D27" s="61"/>
      <c r="E27" s="61"/>
      <c r="F27" s="61"/>
      <c r="G27" s="61"/>
      <c r="H27" s="61"/>
      <c r="I27" s="61"/>
      <c r="J27" s="61"/>
      <c r="K27" s="61"/>
      <c r="L27" s="61"/>
      <c r="M27" s="61"/>
      <c r="N27" s="61"/>
      <c r="O27" s="61"/>
      <c r="P27" s="61"/>
    </row>
    <row r="28" spans="3:16" x14ac:dyDescent="0.25">
      <c r="C28" s="61"/>
      <c r="D28" s="61"/>
      <c r="E28" s="61"/>
      <c r="F28" s="61"/>
      <c r="G28" s="61"/>
      <c r="H28" s="61"/>
      <c r="I28" s="61"/>
      <c r="J28" s="61"/>
      <c r="K28" s="61"/>
      <c r="L28" s="61"/>
      <c r="M28" s="61"/>
      <c r="N28" s="61"/>
      <c r="O28" s="61"/>
      <c r="P28" s="61"/>
    </row>
    <row r="29" spans="3:16" x14ac:dyDescent="0.25">
      <c r="C29" s="61"/>
      <c r="D29" s="61"/>
      <c r="E29" s="61"/>
      <c r="F29" s="61"/>
      <c r="G29" s="61"/>
      <c r="H29" s="61"/>
      <c r="I29" s="61"/>
      <c r="J29" s="61"/>
      <c r="K29" s="61"/>
      <c r="L29" s="61"/>
      <c r="M29" s="61"/>
      <c r="N29" s="61"/>
      <c r="O29" s="61"/>
      <c r="P29" s="61"/>
    </row>
    <row r="30" spans="3:16" x14ac:dyDescent="0.25">
      <c r="C30" s="61"/>
      <c r="D30" s="61"/>
      <c r="E30" s="61"/>
      <c r="F30" s="61"/>
      <c r="G30" s="61"/>
      <c r="H30" s="61"/>
      <c r="I30" s="61"/>
      <c r="J30" s="61"/>
      <c r="K30" s="61"/>
      <c r="L30" s="61"/>
      <c r="M30" s="61"/>
      <c r="N30" s="61"/>
      <c r="O30" s="61"/>
      <c r="P30" s="61"/>
    </row>
    <row r="31" spans="3:16" x14ac:dyDescent="0.25">
      <c r="C31" s="61"/>
      <c r="D31" s="61"/>
      <c r="E31" s="61"/>
      <c r="F31" s="61"/>
      <c r="G31" s="61"/>
      <c r="H31" s="61"/>
      <c r="I31" s="61"/>
      <c r="J31" s="61"/>
      <c r="K31" s="61"/>
      <c r="L31" s="61"/>
      <c r="M31" s="61"/>
      <c r="N31" s="61"/>
      <c r="O31" s="61"/>
      <c r="P31" s="61"/>
    </row>
    <row r="32" spans="3:16" x14ac:dyDescent="0.25">
      <c r="C32" s="61"/>
      <c r="D32" s="61"/>
      <c r="E32" s="61"/>
      <c r="F32" s="61"/>
      <c r="G32" s="61"/>
      <c r="H32" s="61"/>
      <c r="I32" s="61"/>
      <c r="J32" s="61"/>
      <c r="K32" s="61"/>
      <c r="L32" s="61"/>
      <c r="M32" s="61"/>
      <c r="N32" s="61"/>
      <c r="O32" s="61"/>
      <c r="P32" s="61"/>
    </row>
    <row r="33" spans="3:16" x14ac:dyDescent="0.25">
      <c r="C33" s="61"/>
      <c r="D33" s="61"/>
      <c r="E33" s="61"/>
      <c r="F33" s="61"/>
      <c r="G33" s="61"/>
      <c r="H33" s="61"/>
      <c r="I33" s="61"/>
      <c r="J33" s="61"/>
      <c r="K33" s="61"/>
      <c r="L33" s="61"/>
      <c r="M33" s="61"/>
      <c r="N33" s="61"/>
      <c r="O33" s="61"/>
      <c r="P33" s="61"/>
    </row>
    <row r="34" spans="3:16" x14ac:dyDescent="0.25">
      <c r="C34" s="61"/>
      <c r="D34" s="61"/>
      <c r="E34" s="61"/>
      <c r="F34" s="61"/>
      <c r="G34" s="61"/>
      <c r="H34" s="61"/>
      <c r="I34" s="61"/>
      <c r="J34" s="61"/>
      <c r="K34" s="61"/>
      <c r="L34" s="61"/>
      <c r="M34" s="61"/>
      <c r="N34" s="61"/>
      <c r="O34" s="61"/>
      <c r="P34" s="61"/>
    </row>
    <row r="35" spans="3:16" x14ac:dyDescent="0.25">
      <c r="C35" s="61"/>
      <c r="D35" s="61"/>
      <c r="E35" s="61"/>
      <c r="F35" s="61"/>
      <c r="G35" s="61"/>
      <c r="H35" s="61"/>
      <c r="I35" s="61"/>
      <c r="J35" s="61"/>
      <c r="K35" s="61"/>
      <c r="L35" s="61"/>
      <c r="M35" s="61"/>
      <c r="N35" s="61"/>
      <c r="O35" s="61"/>
      <c r="P35" s="61"/>
    </row>
    <row r="36" spans="3:16" x14ac:dyDescent="0.25">
      <c r="C36" s="61"/>
      <c r="D36" s="61"/>
      <c r="E36" s="61"/>
      <c r="F36" s="61"/>
      <c r="G36" s="61"/>
      <c r="H36" s="61"/>
      <c r="I36" s="61"/>
      <c r="J36" s="61"/>
      <c r="K36" s="61"/>
      <c r="L36" s="61"/>
      <c r="M36" s="61"/>
      <c r="N36" s="61"/>
      <c r="O36" s="61"/>
      <c r="P36" s="61"/>
    </row>
    <row r="37" spans="3:16" x14ac:dyDescent="0.25">
      <c r="C37" s="61"/>
      <c r="D37" s="61"/>
      <c r="E37" s="61"/>
      <c r="F37" s="61"/>
      <c r="G37" s="61"/>
      <c r="H37" s="61"/>
      <c r="I37" s="61"/>
      <c r="J37" s="61"/>
      <c r="K37" s="61"/>
      <c r="L37" s="61"/>
      <c r="M37" s="61"/>
      <c r="N37" s="61"/>
      <c r="O37" s="61"/>
      <c r="P37" s="61"/>
    </row>
    <row r="38" spans="3:16" x14ac:dyDescent="0.25">
      <c r="C38" s="61"/>
      <c r="D38" s="61"/>
      <c r="E38" s="61"/>
      <c r="F38" s="61"/>
      <c r="G38" s="61"/>
      <c r="H38" s="61"/>
      <c r="I38" s="61"/>
      <c r="J38" s="61"/>
      <c r="K38" s="61"/>
      <c r="L38" s="61"/>
      <c r="M38" s="61"/>
      <c r="N38" s="61"/>
      <c r="O38" s="61"/>
      <c r="P38" s="61"/>
    </row>
    <row r="39" spans="3:16" x14ac:dyDescent="0.25">
      <c r="C39" s="61"/>
      <c r="D39" s="61"/>
      <c r="E39" s="61"/>
      <c r="F39" s="61"/>
      <c r="G39" s="61"/>
      <c r="H39" s="61"/>
      <c r="I39" s="61"/>
      <c r="J39" s="61"/>
      <c r="K39" s="61"/>
      <c r="L39" s="61"/>
      <c r="M39" s="61"/>
      <c r="N39" s="61"/>
      <c r="O39" s="61"/>
      <c r="P39" s="61"/>
    </row>
    <row r="40" spans="3:16" x14ac:dyDescent="0.25">
      <c r="C40" s="61"/>
      <c r="D40" s="61"/>
      <c r="E40" s="61"/>
      <c r="F40" s="61"/>
      <c r="G40" s="61"/>
      <c r="H40" s="61"/>
      <c r="I40" s="61"/>
      <c r="J40" s="61"/>
      <c r="K40" s="61"/>
      <c r="L40" s="61"/>
      <c r="M40" s="61"/>
      <c r="N40" s="61"/>
      <c r="O40" s="61"/>
      <c r="P40" s="61"/>
    </row>
    <row r="41" spans="3:16" x14ac:dyDescent="0.25">
      <c r="C41" s="61"/>
      <c r="D41" s="61"/>
      <c r="E41" s="61"/>
      <c r="F41" s="61"/>
      <c r="G41" s="61"/>
      <c r="H41" s="61"/>
      <c r="I41" s="61"/>
      <c r="J41" s="61"/>
      <c r="K41" s="61"/>
      <c r="L41" s="61"/>
      <c r="M41" s="61"/>
      <c r="N41" s="61"/>
      <c r="O41" s="61"/>
      <c r="P41" s="61"/>
    </row>
    <row r="42" spans="3:16" x14ac:dyDescent="0.25">
      <c r="C42" s="61"/>
      <c r="D42" s="61"/>
      <c r="E42" s="61"/>
      <c r="F42" s="61"/>
      <c r="G42" s="61"/>
      <c r="H42" s="61"/>
      <c r="I42" s="61"/>
      <c r="J42" s="61"/>
      <c r="K42" s="61"/>
      <c r="L42" s="61"/>
      <c r="M42" s="61"/>
      <c r="N42" s="61"/>
      <c r="O42" s="61"/>
      <c r="P42" s="61"/>
    </row>
    <row r="43" spans="3:16" x14ac:dyDescent="0.25">
      <c r="C43" s="61"/>
      <c r="D43" s="61"/>
      <c r="E43" s="61"/>
      <c r="F43" s="61"/>
      <c r="G43" s="61"/>
      <c r="H43" s="61"/>
      <c r="I43" s="61"/>
      <c r="J43" s="61"/>
      <c r="K43" s="61"/>
      <c r="L43" s="61"/>
      <c r="M43" s="61"/>
      <c r="N43" s="61"/>
      <c r="O43" s="61"/>
      <c r="P43" s="61"/>
    </row>
    <row r="44" spans="3:16" x14ac:dyDescent="0.25">
      <c r="C44" s="61"/>
      <c r="D44" s="61"/>
      <c r="E44" s="61"/>
      <c r="F44" s="61"/>
      <c r="G44" s="61"/>
      <c r="H44" s="61"/>
      <c r="I44" s="61"/>
      <c r="J44" s="61"/>
      <c r="K44" s="61"/>
      <c r="L44" s="61"/>
      <c r="M44" s="61"/>
      <c r="N44" s="61"/>
      <c r="O44" s="61"/>
      <c r="P44" s="61"/>
    </row>
    <row r="45" spans="3:16" x14ac:dyDescent="0.25">
      <c r="C45" s="61"/>
      <c r="D45" s="61"/>
      <c r="E45" s="61"/>
      <c r="F45" s="61"/>
      <c r="G45" s="61"/>
      <c r="H45" s="61"/>
      <c r="I45" s="61"/>
      <c r="J45" s="61"/>
      <c r="K45" s="61"/>
      <c r="L45" s="61"/>
      <c r="M45" s="61"/>
      <c r="N45" s="61"/>
      <c r="O45" s="61"/>
      <c r="P45" s="61"/>
    </row>
    <row r="46" spans="3:16" x14ac:dyDescent="0.25">
      <c r="C46" s="61"/>
      <c r="D46" s="61"/>
      <c r="E46" s="61"/>
      <c r="F46" s="61"/>
      <c r="G46" s="61"/>
      <c r="H46" s="61"/>
      <c r="I46" s="61"/>
      <c r="J46" s="61"/>
      <c r="K46" s="61"/>
      <c r="L46" s="61"/>
      <c r="M46" s="61"/>
      <c r="N46" s="61"/>
      <c r="O46" s="61"/>
      <c r="P46" s="61"/>
    </row>
    <row r="47" spans="3:16" x14ac:dyDescent="0.25">
      <c r="C47" s="61"/>
      <c r="D47" s="61"/>
      <c r="E47" s="61"/>
      <c r="F47" s="61"/>
      <c r="G47" s="61"/>
      <c r="H47" s="61"/>
      <c r="I47" s="61"/>
      <c r="J47" s="61"/>
      <c r="K47" s="61"/>
      <c r="L47" s="61"/>
      <c r="M47" s="61"/>
      <c r="N47" s="61"/>
      <c r="O47" s="61"/>
      <c r="P47" s="61"/>
    </row>
    <row r="48" spans="3:16" x14ac:dyDescent="0.25">
      <c r="C48" s="61"/>
      <c r="D48" s="61"/>
      <c r="E48" s="61"/>
      <c r="F48" s="61"/>
      <c r="G48" s="61"/>
      <c r="H48" s="61"/>
      <c r="I48" s="61"/>
      <c r="J48" s="61"/>
      <c r="K48" s="61"/>
      <c r="L48" s="61"/>
      <c r="M48" s="61"/>
      <c r="N48" s="61"/>
      <c r="O48" s="61"/>
      <c r="P48" s="61"/>
    </row>
    <row r="49" spans="3:16" x14ac:dyDescent="0.25">
      <c r="C49" s="61"/>
      <c r="D49" s="61"/>
      <c r="E49" s="61"/>
      <c r="F49" s="61"/>
      <c r="G49" s="61"/>
      <c r="H49" s="61"/>
      <c r="I49" s="61"/>
      <c r="J49" s="61"/>
      <c r="K49" s="61"/>
      <c r="L49" s="61"/>
      <c r="M49" s="61"/>
      <c r="N49" s="61"/>
      <c r="O49" s="61"/>
      <c r="P49" s="61"/>
    </row>
    <row r="50" spans="3:16" x14ac:dyDescent="0.25">
      <c r="C50" s="61"/>
      <c r="D50" s="61"/>
      <c r="E50" s="61"/>
      <c r="F50" s="61"/>
      <c r="G50" s="61"/>
      <c r="H50" s="61"/>
      <c r="I50" s="61"/>
      <c r="J50" s="61"/>
      <c r="K50" s="61"/>
      <c r="L50" s="61"/>
      <c r="M50" s="61"/>
      <c r="N50" s="61"/>
      <c r="O50" s="61"/>
      <c r="P50" s="61"/>
    </row>
    <row r="51" spans="3:16" x14ac:dyDescent="0.25">
      <c r="C51" s="61"/>
      <c r="D51" s="61"/>
      <c r="E51" s="61"/>
      <c r="F51" s="61"/>
      <c r="G51" s="61"/>
      <c r="H51" s="61"/>
      <c r="I51" s="61"/>
      <c r="J51" s="61"/>
      <c r="K51" s="61"/>
      <c r="L51" s="61"/>
      <c r="M51" s="61"/>
      <c r="N51" s="61"/>
      <c r="O51" s="61"/>
      <c r="P51" s="61"/>
    </row>
    <row r="52" spans="3:16" x14ac:dyDescent="0.25">
      <c r="C52" s="61"/>
      <c r="D52" s="61"/>
      <c r="E52" s="61"/>
      <c r="F52" s="61"/>
      <c r="G52" s="61"/>
      <c r="H52" s="61"/>
      <c r="I52" s="61"/>
      <c r="J52" s="61"/>
      <c r="K52" s="61"/>
      <c r="L52" s="61"/>
      <c r="M52" s="61"/>
      <c r="N52" s="61"/>
      <c r="O52" s="61"/>
      <c r="P52" s="61"/>
    </row>
    <row r="53" spans="3:16" x14ac:dyDescent="0.25">
      <c r="C53" s="61"/>
      <c r="D53" s="61"/>
      <c r="E53" s="61"/>
      <c r="F53" s="61"/>
      <c r="G53" s="61"/>
      <c r="H53" s="61"/>
      <c r="I53" s="61"/>
      <c r="J53" s="61"/>
      <c r="K53" s="61"/>
      <c r="L53" s="61"/>
      <c r="M53" s="61"/>
      <c r="N53" s="61"/>
      <c r="O53" s="61"/>
      <c r="P53" s="61"/>
    </row>
    <row r="54" spans="3:16" x14ac:dyDescent="0.25">
      <c r="C54" s="61"/>
      <c r="D54" s="61"/>
      <c r="E54" s="61"/>
      <c r="F54" s="61"/>
      <c r="G54" s="61"/>
      <c r="H54" s="61"/>
      <c r="I54" s="61"/>
      <c r="J54" s="61"/>
      <c r="K54" s="61"/>
      <c r="L54" s="61"/>
      <c r="M54" s="61"/>
      <c r="N54" s="61"/>
      <c r="O54" s="61"/>
      <c r="P54" s="61"/>
    </row>
    <row r="55" spans="3:16" x14ac:dyDescent="0.25">
      <c r="C55" s="61"/>
      <c r="D55" s="61"/>
      <c r="E55" s="61"/>
      <c r="F55" s="61"/>
      <c r="G55" s="61"/>
      <c r="H55" s="61"/>
      <c r="I55" s="61"/>
      <c r="J55" s="61"/>
      <c r="K55" s="61"/>
      <c r="L55" s="61"/>
      <c r="M55" s="61"/>
      <c r="N55" s="61"/>
      <c r="O55" s="61"/>
      <c r="P55" s="61"/>
    </row>
  </sheetData>
  <mergeCells count="15">
    <mergeCell ref="C19:E19"/>
    <mergeCell ref="F19:G19"/>
    <mergeCell ref="H19:J19"/>
    <mergeCell ref="K19:N19"/>
    <mergeCell ref="O19:P19"/>
    <mergeCell ref="C18:E18"/>
    <mergeCell ref="F18:G18"/>
    <mergeCell ref="H18:J18"/>
    <mergeCell ref="K18:N18"/>
    <mergeCell ref="O18:P18"/>
    <mergeCell ref="C1:P4"/>
    <mergeCell ref="C5:P5"/>
    <mergeCell ref="C6:P10"/>
    <mergeCell ref="C12:F12"/>
    <mergeCell ref="C13:F13"/>
  </mergeCells>
  <dataValidations count="2">
    <dataValidation type="date" operator="greaterThanOrEqual" allowBlank="1" showInputMessage="1" showErrorMessage="1" sqref="O16 O19" xr:uid="{55127C9A-3D00-47E2-83CF-72A0AAEEA2ED}">
      <formula1>43178</formula1>
    </dataValidation>
    <dataValidation type="date" operator="greaterThan" allowBlank="1" showInputMessage="1" showErrorMessage="1" sqref="O15 O18" xr:uid="{09A81DB2-9A8C-4AB6-A4D5-71CEACAD7C08}">
      <formula1>43101</formula1>
    </dataValidation>
  </dataValidations>
  <hyperlinks>
    <hyperlink ref="K16" r:id="rId1" xr:uid="{F6CD320A-4463-4075-81D3-0C62E5B94FE9}"/>
    <hyperlink ref="K19" r:id="rId2" xr:uid="{0146FAFF-DB53-4CCE-99DD-1AF679052736}"/>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A8BB-D35D-4D96-BBCB-7A8910B86AE4}">
  <sheetPr codeName="Sheet6">
    <pageSetUpPr fitToPage="1"/>
  </sheetPr>
  <dimension ref="A1:N46"/>
  <sheetViews>
    <sheetView zoomScaleNormal="100" workbookViewId="0">
      <selection activeCell="C12" sqref="C12"/>
    </sheetView>
  </sheetViews>
  <sheetFormatPr defaultColWidth="0" defaultRowHeight="0" customHeight="1" zeroHeight="1" x14ac:dyDescent="0.25"/>
  <cols>
    <col min="1" max="1" width="1.5703125" style="31" customWidth="1"/>
    <col min="2" max="2" width="3.85546875" style="110" customWidth="1"/>
    <col min="3" max="3" width="14" style="16" customWidth="1"/>
    <col min="4" max="4" width="15.5703125" style="16" customWidth="1"/>
    <col min="5" max="5" width="14.140625" style="16" customWidth="1"/>
    <col min="6" max="6" width="5" style="31" customWidth="1"/>
    <col min="7" max="7" width="46.140625" style="16" customWidth="1"/>
    <col min="8" max="8" width="5.28515625" style="31" customWidth="1"/>
    <col min="9" max="9" width="20.140625" style="31" hidden="1" customWidth="1"/>
    <col min="10" max="14" width="20.140625" style="31" customWidth="1"/>
    <col min="15" max="16377" width="20.140625" style="16" customWidth="1"/>
    <col min="16378" max="16378" width="14.28515625" style="16" customWidth="1"/>
    <col min="16379" max="16379" width="13.7109375" style="16" customWidth="1"/>
    <col min="16380" max="16380" width="12.42578125" style="16" customWidth="1"/>
    <col min="16381" max="16381" width="7.5703125" style="16" customWidth="1"/>
    <col min="16382" max="16382" width="18.5703125" style="16" customWidth="1"/>
    <col min="16383" max="16383" width="6.5703125" style="16" customWidth="1"/>
    <col min="16384" max="16384" width="12" style="16" customWidth="1"/>
  </cols>
  <sheetData>
    <row r="1" spans="1:14" ht="15" x14ac:dyDescent="0.25">
      <c r="A1" s="25"/>
      <c r="B1" s="65"/>
      <c r="C1" s="25"/>
      <c r="D1" s="25"/>
      <c r="E1" s="25"/>
      <c r="F1" s="25"/>
      <c r="G1" s="25"/>
    </row>
    <row r="2" spans="1:14" ht="15" x14ac:dyDescent="0.25">
      <c r="A2" s="25"/>
      <c r="B2" s="65"/>
      <c r="C2" s="25"/>
      <c r="D2" s="25"/>
      <c r="E2" s="25"/>
      <c r="F2" s="25"/>
      <c r="G2" s="25"/>
    </row>
    <row r="3" spans="1:14" ht="15" x14ac:dyDescent="0.25">
      <c r="A3" s="25"/>
      <c r="B3" s="65"/>
      <c r="C3" s="25"/>
      <c r="D3" s="25"/>
      <c r="E3" s="25"/>
      <c r="F3" s="25"/>
      <c r="G3" s="25"/>
    </row>
    <row r="4" spans="1:14" ht="15" x14ac:dyDescent="0.25">
      <c r="A4" s="25"/>
      <c r="B4" s="65"/>
      <c r="C4" s="25"/>
      <c r="D4" s="25"/>
      <c r="E4" s="25"/>
      <c r="F4" s="25"/>
      <c r="G4" s="25"/>
    </row>
    <row r="5" spans="1:14" ht="15.75" x14ac:dyDescent="0.25">
      <c r="A5" s="25"/>
      <c r="B5" s="247" t="s">
        <v>57</v>
      </c>
      <c r="C5" s="247"/>
      <c r="D5" s="247"/>
      <c r="E5" s="247"/>
      <c r="F5" s="247"/>
      <c r="G5" s="247"/>
    </row>
    <row r="6" spans="1:14" s="17" customFormat="1" ht="37.5" customHeight="1" x14ac:dyDescent="0.25">
      <c r="A6" s="26"/>
      <c r="B6" s="66"/>
      <c r="C6" s="254" t="s">
        <v>91</v>
      </c>
      <c r="D6" s="254"/>
      <c r="E6" s="254"/>
      <c r="F6" s="254"/>
      <c r="G6" s="254"/>
      <c r="H6" s="51"/>
      <c r="I6" s="51"/>
      <c r="J6" s="51"/>
      <c r="K6" s="51"/>
      <c r="L6" s="51"/>
      <c r="M6" s="51"/>
      <c r="N6" s="51"/>
    </row>
    <row r="7" spans="1:14" s="18" customFormat="1" ht="5.25" customHeight="1" x14ac:dyDescent="0.25">
      <c r="A7" s="27"/>
      <c r="B7" s="67"/>
      <c r="C7" s="34"/>
      <c r="D7" s="34"/>
      <c r="E7" s="34"/>
      <c r="F7" s="34"/>
      <c r="G7" s="27"/>
      <c r="H7" s="52"/>
      <c r="I7" s="52"/>
      <c r="J7" s="52"/>
      <c r="K7" s="52"/>
      <c r="L7" s="52"/>
      <c r="M7" s="52"/>
      <c r="N7" s="52"/>
    </row>
    <row r="8" spans="1:14" s="19" customFormat="1" ht="33.75" customHeight="1" x14ac:dyDescent="0.25">
      <c r="A8" s="28"/>
      <c r="B8" s="68"/>
      <c r="C8" s="255" t="s">
        <v>48</v>
      </c>
      <c r="D8" s="255"/>
      <c r="E8" s="255"/>
      <c r="F8" s="255"/>
      <c r="G8" s="255"/>
      <c r="H8" s="53"/>
      <c r="I8" s="53"/>
      <c r="J8" s="53"/>
      <c r="K8" s="53"/>
      <c r="L8" s="53"/>
      <c r="M8" s="53"/>
      <c r="N8" s="53"/>
    </row>
    <row r="9" spans="1:14" ht="15" x14ac:dyDescent="0.25">
      <c r="A9" s="25"/>
      <c r="B9" s="65"/>
      <c r="C9" s="25"/>
      <c r="D9" s="25"/>
      <c r="E9" s="25"/>
      <c r="F9" s="25"/>
      <c r="G9" s="25"/>
    </row>
    <row r="10" spans="1:14" s="20" customFormat="1" ht="15" x14ac:dyDescent="0.25">
      <c r="A10" s="29"/>
      <c r="B10" s="69"/>
      <c r="C10" s="248" t="s">
        <v>49</v>
      </c>
      <c r="D10" s="249"/>
      <c r="E10" s="250"/>
      <c r="F10" s="32"/>
      <c r="G10" s="29"/>
      <c r="H10" s="54"/>
      <c r="I10" s="54"/>
      <c r="J10" s="54"/>
      <c r="K10" s="54"/>
      <c r="L10" s="54"/>
      <c r="M10" s="54"/>
      <c r="N10" s="54"/>
    </row>
    <row r="11" spans="1:14" s="21" customFormat="1" ht="15.75" x14ac:dyDescent="0.25">
      <c r="A11" s="30"/>
      <c r="B11" s="70"/>
      <c r="C11" s="251">
        <f>'Grant Application+Certification'!C11</f>
        <v>0</v>
      </c>
      <c r="D11" s="252"/>
      <c r="E11" s="253"/>
      <c r="F11" s="30"/>
      <c r="G11" s="30"/>
      <c r="H11" s="35"/>
      <c r="I11" s="35"/>
      <c r="J11" s="35"/>
      <c r="K11" s="35"/>
      <c r="L11" s="35"/>
      <c r="M11" s="35"/>
      <c r="N11" s="35"/>
    </row>
    <row r="12" spans="1:14" ht="15" x14ac:dyDescent="0.25">
      <c r="A12" s="25"/>
      <c r="B12" s="65"/>
      <c r="C12" s="33"/>
      <c r="D12" s="33"/>
      <c r="E12" s="33"/>
      <c r="F12" s="33"/>
      <c r="G12" s="25"/>
    </row>
    <row r="13" spans="1:14" ht="15" x14ac:dyDescent="0.25">
      <c r="A13" s="25"/>
      <c r="B13" s="73"/>
      <c r="C13" s="256" t="s">
        <v>79</v>
      </c>
      <c r="D13" s="256"/>
      <c r="E13" s="256"/>
      <c r="F13" s="256"/>
      <c r="G13" s="257"/>
    </row>
    <row r="14" spans="1:14" ht="15" x14ac:dyDescent="0.25">
      <c r="A14" s="25"/>
      <c r="B14" s="65"/>
      <c r="C14" s="274"/>
      <c r="D14" s="274"/>
      <c r="E14" s="274"/>
      <c r="F14" s="274"/>
      <c r="G14" s="274"/>
    </row>
    <row r="15" spans="1:14" s="31" customFormat="1" ht="8.25" customHeight="1" x14ac:dyDescent="0.25">
      <c r="A15" s="25"/>
      <c r="B15" s="65"/>
      <c r="C15" s="97"/>
      <c r="D15" s="97"/>
      <c r="E15" s="97"/>
      <c r="F15" s="97"/>
      <c r="G15" s="97"/>
    </row>
    <row r="16" spans="1:14" ht="15" x14ac:dyDescent="0.25">
      <c r="A16" s="25"/>
      <c r="B16" s="65"/>
      <c r="C16" s="98" t="s">
        <v>50</v>
      </c>
      <c r="D16" s="99" t="s">
        <v>58</v>
      </c>
      <c r="E16" s="100"/>
      <c r="G16" s="23" t="s">
        <v>51</v>
      </c>
    </row>
    <row r="17" spans="1:14" s="21" customFormat="1" ht="15.75" x14ac:dyDescent="0.25">
      <c r="A17" s="30"/>
      <c r="B17" s="70"/>
      <c r="C17" s="101">
        <f>'Grant Application+Certification'!C14</f>
        <v>0</v>
      </c>
      <c r="D17" s="102">
        <f>'Grant Application+Certification'!D14</f>
        <v>0</v>
      </c>
      <c r="E17" s="103"/>
      <c r="F17" s="35"/>
      <c r="G17" s="24">
        <f>SUM(C17:E17)</f>
        <v>0</v>
      </c>
      <c r="H17" s="35"/>
      <c r="I17" s="35"/>
      <c r="J17" s="35"/>
      <c r="K17" s="35"/>
      <c r="L17" s="35"/>
      <c r="M17" s="35"/>
      <c r="N17" s="35"/>
    </row>
    <row r="18" spans="1:14" ht="15" x14ac:dyDescent="0.25">
      <c r="A18" s="25"/>
      <c r="B18" s="65"/>
      <c r="C18" s="25"/>
      <c r="D18" s="25"/>
      <c r="E18" s="25"/>
      <c r="F18" s="25"/>
      <c r="G18" s="25"/>
    </row>
    <row r="19" spans="1:14" ht="231.75" customHeight="1" x14ac:dyDescent="0.25">
      <c r="A19" s="25"/>
      <c r="B19" s="65"/>
      <c r="C19" s="243" t="s">
        <v>96</v>
      </c>
      <c r="D19" s="243"/>
      <c r="E19" s="243"/>
      <c r="F19" s="243"/>
      <c r="G19" s="243"/>
    </row>
    <row r="20" spans="1:14" ht="10.5" customHeight="1" x14ac:dyDescent="0.25">
      <c r="A20" s="25"/>
      <c r="B20" s="65"/>
      <c r="C20" s="59"/>
      <c r="D20" s="59"/>
      <c r="E20" s="59"/>
      <c r="F20" s="59"/>
      <c r="G20" s="59"/>
    </row>
    <row r="21" spans="1:14" s="21" customFormat="1" ht="15.75" x14ac:dyDescent="0.25">
      <c r="A21" s="30"/>
      <c r="B21" s="70"/>
      <c r="C21" s="240">
        <f>'Grant Application+Certification'!C50</f>
        <v>0</v>
      </c>
      <c r="D21" s="240"/>
      <c r="E21" s="240"/>
      <c r="F21" s="104"/>
      <c r="G21" s="80">
        <f>'Grant Application+Certification'!J50</f>
        <v>0</v>
      </c>
      <c r="H21" s="35"/>
      <c r="I21" s="35"/>
      <c r="J21" s="35"/>
      <c r="K21" s="35"/>
      <c r="L21" s="35"/>
      <c r="M21" s="35"/>
      <c r="N21" s="35"/>
    </row>
    <row r="22" spans="1:14" ht="15" x14ac:dyDescent="0.25">
      <c r="A22" s="25"/>
      <c r="B22" s="65" t="s">
        <v>80</v>
      </c>
      <c r="C22" s="241" t="s">
        <v>52</v>
      </c>
      <c r="D22" s="241"/>
      <c r="E22" s="241"/>
      <c r="F22" s="29"/>
      <c r="G22" s="96" t="s">
        <v>53</v>
      </c>
      <c r="H22" s="25"/>
      <c r="I22" s="25"/>
    </row>
    <row r="23" spans="1:14" ht="15" x14ac:dyDescent="0.25">
      <c r="A23" s="25"/>
      <c r="B23" s="65"/>
      <c r="C23" s="25"/>
      <c r="D23" s="25"/>
      <c r="E23" s="25"/>
      <c r="F23" s="25"/>
      <c r="G23" s="25"/>
      <c r="H23" s="25"/>
      <c r="I23" s="25"/>
    </row>
    <row r="24" spans="1:14" s="21" customFormat="1" ht="15.75" x14ac:dyDescent="0.25">
      <c r="A24" s="30"/>
      <c r="B24" s="70"/>
      <c r="C24" s="240">
        <f>'Grant Application+Certification'!F50</f>
        <v>0</v>
      </c>
      <c r="D24" s="240"/>
      <c r="E24" s="240"/>
      <c r="F24" s="104"/>
      <c r="G24" s="105">
        <f>'Grant Application+Certification'!H50</f>
        <v>0</v>
      </c>
      <c r="H24" s="35"/>
      <c r="I24" s="35"/>
      <c r="J24" s="35"/>
      <c r="K24" s="35"/>
      <c r="L24" s="35"/>
      <c r="M24" s="35"/>
      <c r="N24" s="35"/>
    </row>
    <row r="25" spans="1:14" ht="15" x14ac:dyDescent="0.25">
      <c r="A25" s="25"/>
      <c r="B25" s="65"/>
      <c r="C25" s="244" t="s">
        <v>54</v>
      </c>
      <c r="D25" s="244"/>
      <c r="E25" s="244"/>
      <c r="F25" s="29"/>
      <c r="G25" s="96" t="s">
        <v>55</v>
      </c>
      <c r="H25" s="25"/>
      <c r="I25" s="106"/>
    </row>
    <row r="26" spans="1:14" ht="15" x14ac:dyDescent="0.25">
      <c r="A26" s="25"/>
      <c r="B26" s="65"/>
      <c r="C26" s="25"/>
      <c r="D26" s="25"/>
      <c r="E26" s="25"/>
      <c r="F26" s="25"/>
      <c r="G26" s="25"/>
      <c r="H26" s="25"/>
      <c r="I26" s="106"/>
    </row>
    <row r="27" spans="1:14" ht="15.75" x14ac:dyDescent="0.25">
      <c r="A27" s="25"/>
      <c r="B27" s="65"/>
      <c r="C27" s="245">
        <f>'Grant Application+Certification'!K50</f>
        <v>0</v>
      </c>
      <c r="D27" s="240"/>
      <c r="E27" s="240"/>
      <c r="F27" s="25"/>
      <c r="G27" s="25"/>
      <c r="I27" s="107">
        <v>10</v>
      </c>
    </row>
    <row r="28" spans="1:14" ht="15" x14ac:dyDescent="0.25">
      <c r="A28" s="25"/>
      <c r="B28" s="65"/>
      <c r="C28" s="241" t="s">
        <v>56</v>
      </c>
      <c r="D28" s="241"/>
      <c r="E28" s="241"/>
      <c r="F28" s="25"/>
      <c r="G28" s="25"/>
      <c r="I28" s="108"/>
    </row>
    <row r="29" spans="1:14" ht="15" x14ac:dyDescent="0.25">
      <c r="A29" s="25"/>
      <c r="B29" s="65"/>
      <c r="C29" s="36"/>
      <c r="D29" s="36"/>
      <c r="E29" s="36"/>
      <c r="F29" s="36"/>
      <c r="G29" s="38"/>
      <c r="I29" s="108"/>
    </row>
    <row r="30" spans="1:14" s="21" customFormat="1" ht="15.75" x14ac:dyDescent="0.25">
      <c r="A30" s="30"/>
      <c r="B30" s="70"/>
      <c r="C30" s="240">
        <f>'Grant Application+Certification'!C53</f>
        <v>0</v>
      </c>
      <c r="D30" s="240"/>
      <c r="E30" s="240"/>
      <c r="F30" s="104"/>
      <c r="G30" s="105">
        <f>'Grant Application+Certification'!J53</f>
        <v>0</v>
      </c>
      <c r="H30" s="35"/>
      <c r="I30" s="109"/>
      <c r="J30" s="35"/>
      <c r="K30" s="35"/>
      <c r="L30" s="35"/>
      <c r="M30" s="35"/>
      <c r="N30" s="35"/>
    </row>
    <row r="31" spans="1:14" ht="15" x14ac:dyDescent="0.25">
      <c r="A31" s="25"/>
      <c r="B31" s="65" t="s">
        <v>81</v>
      </c>
      <c r="C31" s="241" t="s">
        <v>52</v>
      </c>
      <c r="D31" s="241"/>
      <c r="E31" s="241"/>
      <c r="F31" s="29"/>
      <c r="G31" s="96" t="s">
        <v>53</v>
      </c>
      <c r="H31" s="25"/>
      <c r="I31" s="106"/>
    </row>
    <row r="32" spans="1:14" ht="15" x14ac:dyDescent="0.25">
      <c r="A32" s="25"/>
      <c r="B32" s="65"/>
      <c r="C32" s="25"/>
      <c r="D32" s="25"/>
      <c r="E32" s="25"/>
      <c r="F32" s="25"/>
      <c r="G32" s="25"/>
      <c r="H32" s="25"/>
      <c r="I32" s="106"/>
    </row>
    <row r="33" spans="1:14" s="21" customFormat="1" ht="15.75" x14ac:dyDescent="0.25">
      <c r="A33" s="30"/>
      <c r="B33" s="70"/>
      <c r="C33" s="240">
        <f>'Grant Application+Certification'!F53</f>
        <v>0</v>
      </c>
      <c r="D33" s="240"/>
      <c r="E33" s="240"/>
      <c r="F33" s="104"/>
      <c r="G33" s="105">
        <f>'Grant Application+Certification'!H53</f>
        <v>0</v>
      </c>
      <c r="H33" s="35"/>
      <c r="I33" s="109"/>
      <c r="J33" s="35"/>
      <c r="K33" s="35"/>
      <c r="L33" s="35"/>
      <c r="M33" s="35"/>
      <c r="N33" s="35"/>
    </row>
    <row r="34" spans="1:14" ht="15" x14ac:dyDescent="0.25">
      <c r="A34" s="25"/>
      <c r="B34" s="65"/>
      <c r="C34" s="244" t="s">
        <v>54</v>
      </c>
      <c r="D34" s="244"/>
      <c r="E34" s="244"/>
      <c r="F34" s="29"/>
      <c r="G34" s="96" t="s">
        <v>55</v>
      </c>
      <c r="H34" s="25"/>
      <c r="I34" s="106"/>
    </row>
    <row r="35" spans="1:14" ht="15" x14ac:dyDescent="0.25">
      <c r="A35" s="25"/>
      <c r="B35" s="65"/>
      <c r="C35" s="25"/>
      <c r="D35" s="25"/>
      <c r="E35" s="25"/>
      <c r="F35" s="25"/>
      <c r="G35" s="25"/>
      <c r="H35" s="25"/>
      <c r="I35" s="106">
        <f>COUNTA(C21,G21,C24,G24,C27,C30,C33,C36,G30,G33)</f>
        <v>10</v>
      </c>
    </row>
    <row r="36" spans="1:14" ht="15.75" x14ac:dyDescent="0.25">
      <c r="A36" s="25"/>
      <c r="B36" s="65"/>
      <c r="C36" s="245">
        <f>'Grant Application+Certification'!K53</f>
        <v>0</v>
      </c>
      <c r="D36" s="240"/>
      <c r="E36" s="240"/>
      <c r="F36" s="25"/>
      <c r="G36" s="25"/>
      <c r="I36" s="108"/>
    </row>
    <row r="37" spans="1:14" ht="15" x14ac:dyDescent="0.25">
      <c r="A37" s="25"/>
      <c r="B37" s="65"/>
      <c r="C37" s="241" t="s">
        <v>56</v>
      </c>
      <c r="D37" s="241"/>
      <c r="E37" s="241"/>
      <c r="F37" s="25"/>
      <c r="G37" s="25"/>
      <c r="I37" s="108"/>
    </row>
    <row r="38" spans="1:14" ht="15.75" x14ac:dyDescent="0.25">
      <c r="C38" s="277"/>
      <c r="D38" s="277"/>
      <c r="E38" s="277"/>
      <c r="F38" s="104"/>
      <c r="G38" s="35"/>
      <c r="I38" s="108"/>
    </row>
    <row r="40" spans="1:14" ht="0" hidden="1" customHeight="1" x14ac:dyDescent="0.25">
      <c r="C40" s="276" t="s">
        <v>52</v>
      </c>
      <c r="D40" s="276"/>
      <c r="E40" s="276"/>
      <c r="F40" s="29"/>
      <c r="G40" s="62" t="s">
        <v>53</v>
      </c>
    </row>
    <row r="41" spans="1:14" ht="0" hidden="1" customHeight="1" x14ac:dyDescent="0.25">
      <c r="C41"/>
      <c r="D41"/>
      <c r="E41"/>
      <c r="F41" s="25"/>
      <c r="G41"/>
    </row>
    <row r="42" spans="1:14" ht="0" hidden="1" customHeight="1" x14ac:dyDescent="0.25">
      <c r="C42" s="275"/>
      <c r="D42" s="275"/>
      <c r="E42" s="275"/>
      <c r="F42" s="104"/>
      <c r="G42" s="111"/>
    </row>
    <row r="43" spans="1:14" ht="0" hidden="1" customHeight="1" x14ac:dyDescent="0.25">
      <c r="C43" s="276" t="s">
        <v>54</v>
      </c>
      <c r="D43" s="276"/>
      <c r="E43" s="276"/>
      <c r="F43" s="29"/>
      <c r="G43" s="62" t="s">
        <v>55</v>
      </c>
    </row>
    <row r="44" spans="1:14" ht="0" hidden="1" customHeight="1" x14ac:dyDescent="0.25">
      <c r="C44"/>
      <c r="D44"/>
      <c r="E44"/>
      <c r="F44" s="25"/>
      <c r="G44"/>
    </row>
    <row r="45" spans="1:14" ht="0" hidden="1" customHeight="1" x14ac:dyDescent="0.25">
      <c r="C45" s="275"/>
      <c r="D45" s="275"/>
      <c r="E45" s="275"/>
      <c r="F45" s="25"/>
      <c r="G45"/>
    </row>
    <row r="46" spans="1:14" ht="0" hidden="1" customHeight="1" x14ac:dyDescent="0.25">
      <c r="C46" s="276" t="s">
        <v>56</v>
      </c>
      <c r="D46" s="276"/>
      <c r="E46" s="276"/>
      <c r="F46" s="25"/>
      <c r="G46"/>
    </row>
  </sheetData>
  <mergeCells count="26">
    <mergeCell ref="C45:E45"/>
    <mergeCell ref="C46:E46"/>
    <mergeCell ref="C36:E36"/>
    <mergeCell ref="C37:E37"/>
    <mergeCell ref="C38:E38"/>
    <mergeCell ref="C40:E40"/>
    <mergeCell ref="C42:E42"/>
    <mergeCell ref="C43:E43"/>
    <mergeCell ref="C34:E34"/>
    <mergeCell ref="C14:G14"/>
    <mergeCell ref="C19:G19"/>
    <mergeCell ref="C21:E21"/>
    <mergeCell ref="C22:E22"/>
    <mergeCell ref="C24:E24"/>
    <mergeCell ref="C25:E25"/>
    <mergeCell ref="C27:E27"/>
    <mergeCell ref="C28:E28"/>
    <mergeCell ref="C30:E30"/>
    <mergeCell ref="C31:E31"/>
    <mergeCell ref="C33:E33"/>
    <mergeCell ref="C13:G13"/>
    <mergeCell ref="B5:G5"/>
    <mergeCell ref="C6:G6"/>
    <mergeCell ref="C8:G8"/>
    <mergeCell ref="C10:E10"/>
    <mergeCell ref="C11:E11"/>
  </mergeCells>
  <conditionalFormatting sqref="G17">
    <cfRule type="expression" dxfId="3" priority="3">
      <formula>$G$17&gt;100000</formula>
    </cfRule>
    <cfRule type="cellIs" dxfId="2" priority="4" operator="greaterThan">
      <formula>100000</formula>
    </cfRule>
  </conditionalFormatting>
  <conditionalFormatting sqref="I35">
    <cfRule type="cellIs" dxfId="1" priority="1" operator="equal">
      <formula>0</formula>
    </cfRule>
    <cfRule type="cellIs" dxfId="0" priority="2" operator="equal">
      <formula>10</formula>
    </cfRule>
  </conditionalFormatting>
  <hyperlinks>
    <hyperlink ref="G21" r:id="rId1" display="rachael.licata@fhlbny.com" xr:uid="{37D90B49-8D67-4FC2-BD11-F46BCEB12DD4}"/>
  </hyperlinks>
  <pageMargins left="0.7" right="0.7" top="0.75" bottom="0.75" header="0.3" footer="0.3"/>
  <pageSetup scale="86" fitToWidth="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27AF-79FD-4B64-B8C6-D179C46C5B69}">
  <sheetPr codeName="Sheet4"/>
  <dimension ref="A3:D18"/>
  <sheetViews>
    <sheetView workbookViewId="0">
      <selection activeCell="D3" sqref="D3:D6"/>
    </sheetView>
  </sheetViews>
  <sheetFormatPr defaultRowHeight="15" x14ac:dyDescent="0.25"/>
  <cols>
    <col min="1" max="1" width="11.28515625" customWidth="1"/>
    <col min="3" max="3" width="52.5703125" customWidth="1"/>
  </cols>
  <sheetData>
    <row r="3" spans="1:4" x14ac:dyDescent="0.25">
      <c r="A3" t="s">
        <v>59</v>
      </c>
      <c r="C3" t="s">
        <v>31</v>
      </c>
      <c r="D3" t="s">
        <v>11</v>
      </c>
    </row>
    <row r="4" spans="1:4" x14ac:dyDescent="0.25">
      <c r="A4" t="s">
        <v>58</v>
      </c>
      <c r="C4" t="s">
        <v>32</v>
      </c>
      <c r="D4" t="s">
        <v>67</v>
      </c>
    </row>
    <row r="5" spans="1:4" x14ac:dyDescent="0.25">
      <c r="C5" t="s">
        <v>33</v>
      </c>
      <c r="D5" t="s">
        <v>94</v>
      </c>
    </row>
    <row r="6" spans="1:4" x14ac:dyDescent="0.25">
      <c r="C6" t="s">
        <v>40</v>
      </c>
      <c r="D6" t="s">
        <v>95</v>
      </c>
    </row>
    <row r="7" spans="1:4" x14ac:dyDescent="0.25">
      <c r="C7" t="s">
        <v>34</v>
      </c>
    </row>
    <row r="8" spans="1:4" x14ac:dyDescent="0.25">
      <c r="C8" t="s">
        <v>39</v>
      </c>
    </row>
    <row r="9" spans="1:4" x14ac:dyDescent="0.25">
      <c r="C9" t="s">
        <v>43</v>
      </c>
    </row>
    <row r="10" spans="1:4" x14ac:dyDescent="0.25">
      <c r="C10" t="s">
        <v>42</v>
      </c>
    </row>
    <row r="11" spans="1:4" x14ac:dyDescent="0.25">
      <c r="C11" t="s">
        <v>41</v>
      </c>
    </row>
    <row r="12" spans="1:4" x14ac:dyDescent="0.25">
      <c r="C12" t="s">
        <v>35</v>
      </c>
    </row>
    <row r="13" spans="1:4" x14ac:dyDescent="0.25">
      <c r="C13" t="s">
        <v>36</v>
      </c>
    </row>
    <row r="14" spans="1:4" x14ac:dyDescent="0.25">
      <c r="C14" t="s">
        <v>37</v>
      </c>
    </row>
    <row r="15" spans="1:4" x14ac:dyDescent="0.25">
      <c r="C15" t="s">
        <v>38</v>
      </c>
    </row>
    <row r="16" spans="1:4" x14ac:dyDescent="0.25">
      <c r="C16" t="s">
        <v>90</v>
      </c>
    </row>
    <row r="17" spans="3:3" x14ac:dyDescent="0.25">
      <c r="C17" t="s">
        <v>44</v>
      </c>
    </row>
    <row r="18" spans="3:3" x14ac:dyDescent="0.25">
      <c r="C18" t="s">
        <v>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246D-8BE1-4C8D-9C51-0D661EECF3D4}">
  <sheetPr codeName="Sheet3"/>
  <dimension ref="A1:I14"/>
  <sheetViews>
    <sheetView topLeftCell="B1" workbookViewId="0">
      <selection activeCell="B5" sqref="B5:H5"/>
    </sheetView>
  </sheetViews>
  <sheetFormatPr defaultRowHeight="15" x14ac:dyDescent="0.25"/>
  <cols>
    <col min="2" max="2" width="42" customWidth="1"/>
    <col min="4" max="4" width="36" customWidth="1"/>
    <col min="6" max="6" width="26.85546875" customWidth="1"/>
    <col min="8" max="8" width="18.28515625" customWidth="1"/>
  </cols>
  <sheetData>
    <row r="1" spans="1:9" ht="15.75" x14ac:dyDescent="0.25">
      <c r="A1" s="1"/>
      <c r="B1" s="2" t="s">
        <v>68</v>
      </c>
      <c r="C1" s="3"/>
      <c r="D1" s="4"/>
      <c r="E1" s="3"/>
      <c r="F1" s="4"/>
      <c r="G1" s="4"/>
      <c r="H1" s="5"/>
      <c r="I1" s="5"/>
    </row>
    <row r="3" spans="1:9" x14ac:dyDescent="0.25">
      <c r="A3" s="6"/>
      <c r="B3" s="7" t="s">
        <v>23</v>
      </c>
      <c r="C3" s="8"/>
      <c r="D3" s="9"/>
      <c r="E3" s="8"/>
      <c r="F3" s="9"/>
      <c r="G3" s="9"/>
      <c r="H3" s="9"/>
      <c r="I3" s="9"/>
    </row>
    <row r="5" spans="1:9" ht="288.75" customHeight="1" x14ac:dyDescent="0.25">
      <c r="B5" s="278" t="s">
        <v>78</v>
      </c>
      <c r="C5" s="278"/>
      <c r="D5" s="278"/>
      <c r="E5" s="278"/>
      <c r="F5" s="278"/>
      <c r="G5" s="278"/>
      <c r="H5" s="278"/>
    </row>
    <row r="7" spans="1:9" x14ac:dyDescent="0.25">
      <c r="A7" s="10"/>
      <c r="B7" s="11" t="s">
        <v>24</v>
      </c>
      <c r="C7" s="10"/>
      <c r="D7" s="10"/>
      <c r="E7" s="10"/>
      <c r="F7" s="10"/>
      <c r="G7" s="10"/>
      <c r="H7" s="10"/>
      <c r="I7" s="10"/>
    </row>
    <row r="8" spans="1:9" x14ac:dyDescent="0.25">
      <c r="A8" s="10"/>
      <c r="B8" s="14">
        <f>'Grant Application+Certification'!C11</f>
        <v>0</v>
      </c>
      <c r="C8" s="15"/>
      <c r="D8" s="15"/>
      <c r="E8" s="15"/>
      <c r="F8" s="15"/>
      <c r="G8" s="15"/>
      <c r="H8" s="15"/>
      <c r="I8" s="10"/>
    </row>
    <row r="9" spans="1:9" x14ac:dyDescent="0.25">
      <c r="A9" s="10"/>
      <c r="B9" s="10"/>
      <c r="C9" s="10"/>
      <c r="D9" s="10"/>
      <c r="E9" s="10"/>
      <c r="F9" s="10"/>
      <c r="G9" s="10"/>
      <c r="H9" s="10"/>
      <c r="I9" s="10"/>
    </row>
    <row r="10" spans="1:9" x14ac:dyDescent="0.25">
      <c r="A10" s="10"/>
      <c r="B10" s="11" t="s">
        <v>3</v>
      </c>
      <c r="C10" s="10"/>
      <c r="D10" s="11" t="s">
        <v>25</v>
      </c>
      <c r="E10" s="10"/>
      <c r="F10" s="11" t="s">
        <v>26</v>
      </c>
      <c r="G10" s="10"/>
      <c r="H10" s="11" t="s">
        <v>27</v>
      </c>
      <c r="I10" s="10"/>
    </row>
    <row r="11" spans="1:9" x14ac:dyDescent="0.25">
      <c r="A11" s="10"/>
      <c r="B11" s="12"/>
      <c r="C11" s="10"/>
      <c r="D11" s="12"/>
      <c r="E11" s="10"/>
      <c r="F11" s="12"/>
      <c r="G11" s="10"/>
      <c r="H11" s="13"/>
      <c r="I11" s="10"/>
    </row>
    <row r="13" spans="1:9" x14ac:dyDescent="0.25">
      <c r="B13" s="11" t="s">
        <v>3</v>
      </c>
      <c r="C13" s="10"/>
      <c r="D13" s="11" t="s">
        <v>25</v>
      </c>
      <c r="E13" s="10"/>
      <c r="F13" s="11" t="s">
        <v>26</v>
      </c>
      <c r="G13" s="10"/>
      <c r="H13" s="11" t="s">
        <v>27</v>
      </c>
    </row>
    <row r="14" spans="1:9" x14ac:dyDescent="0.25">
      <c r="B14" s="12"/>
      <c r="C14" s="10"/>
      <c r="D14" s="12"/>
      <c r="E14" s="10"/>
      <c r="F14" s="12"/>
      <c r="G14" s="10"/>
      <c r="H14" s="13"/>
    </row>
  </sheetData>
  <mergeCells count="1">
    <mergeCell ref="B5:H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6A43E150FF8947AF6B3AE30359090B" ma:contentTypeVersion="18" ma:contentTypeDescription="Create a new document." ma:contentTypeScope="" ma:versionID="ab63a5602b534ecaab82a9836b4398f4">
  <xsd:schema xmlns:xsd="http://www.w3.org/2001/XMLSchema" xmlns:xs="http://www.w3.org/2001/XMLSchema" xmlns:p="http://schemas.microsoft.com/office/2006/metadata/properties" xmlns:ns3="6e5ba002-c308-4d74-be39-0bc439eccc4a" xmlns:ns4="946ceaa4-f475-4ad9-8df4-469849cb103e" targetNamespace="http://schemas.microsoft.com/office/2006/metadata/properties" ma:root="true" ma:fieldsID="46407f392c072fe74bfcc5c02b085092" ns3:_="" ns4:_="">
    <xsd:import namespace="6e5ba002-c308-4d74-be39-0bc439eccc4a"/>
    <xsd:import namespace="946ceaa4-f475-4ad9-8df4-469849cb10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LengthInSeconds" minOccurs="0"/>
                <xsd:element ref="ns4:MediaServiceSystemTag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ba002-c308-4d74-be39-0bc439eccc4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6ceaa4-f475-4ad9-8df4-469849cb10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46ceaa4-f475-4ad9-8df4-469849cb103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F6395-5C02-4CF9-BD7D-718B88EA2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ba002-c308-4d74-be39-0bc439eccc4a"/>
    <ds:schemaRef ds:uri="946ceaa4-f475-4ad9-8df4-469849cb10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2E40B2-83C3-4219-81BA-FEE68331165E}">
  <ds:schemaRefs>
    <ds:schemaRef ds:uri="http://schemas.microsoft.com/office/2006/documentManagement/types"/>
    <ds:schemaRef ds:uri="http://purl.org/dc/terms/"/>
    <ds:schemaRef ds:uri="6e5ba002-c308-4d74-be39-0bc439eccc4a"/>
    <ds:schemaRef ds:uri="http://schemas.microsoft.com/office/2006/metadata/properties"/>
    <ds:schemaRef ds:uri="http://purl.org/dc/dcmitype/"/>
    <ds:schemaRef ds:uri="http://schemas.microsoft.com/office/infopath/2007/PartnerControls"/>
    <ds:schemaRef ds:uri="http://schemas.openxmlformats.org/package/2006/metadata/core-properties"/>
    <ds:schemaRef ds:uri="946ceaa4-f475-4ad9-8df4-469849cb103e"/>
    <ds:schemaRef ds:uri="http://www.w3.org/XML/1998/namespace"/>
    <ds:schemaRef ds:uri="http://purl.org/dc/elements/1.1/"/>
  </ds:schemaRefs>
</ds:datastoreItem>
</file>

<file path=customXml/itemProps3.xml><?xml version="1.0" encoding="utf-8"?>
<ds:datastoreItem xmlns:ds="http://schemas.openxmlformats.org/officeDocument/2006/customXml" ds:itemID="{DEF065BF-565D-49B2-A01A-E522122165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Grant Application+Certification</vt:lpstr>
      <vt:lpstr>Program Summary &amp; Cert </vt:lpstr>
      <vt:lpstr>Attestation 1</vt:lpstr>
      <vt:lpstr> Summary Page</vt:lpstr>
      <vt:lpstr>dropdowns</vt:lpstr>
      <vt:lpstr>Certification 2</vt:lpstr>
      <vt:lpstr>'Grant Application+Certification'!Print_Area</vt:lpstr>
    </vt:vector>
  </TitlesOfParts>
  <Manager>FHLBNY</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SBRG Application and Certification Form</dc:title>
  <dc:subject>2025 SBRG Application and Certification Form</dc:subject>
  <dc:creator>FHLBNY</dc:creator>
  <cp:keywords>2025 SBRG Application and Certification Form</cp:keywords>
  <cp:lastModifiedBy>Potente,Victoria</cp:lastModifiedBy>
  <cp:lastPrinted>2023-10-16T14:54:43Z</cp:lastPrinted>
  <dcterms:created xsi:type="dcterms:W3CDTF">2023-09-17T15:43:22Z</dcterms:created>
  <dcterms:modified xsi:type="dcterms:W3CDTF">2025-08-25T16:42:01Z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{DC0A45DC-04A4-47B1-B176-141308ACDBC3}</vt:lpwstr>
  </property>
  <property fmtid="{D5CDD505-2E9C-101B-9397-08002B2CF9AE}" pid="3" name="ContentTypeId">
    <vt:lpwstr>0x010100006A43E150FF8947AF6B3AE30359090B</vt:lpwstr>
  </property>
</Properties>
</file>